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<sst xmlns="http://schemas.openxmlformats.org/spreadsheetml/2006/main" count="4318" uniqueCount="173">
  <si>
    <t>REMUNERACIONES BASICAS CONVENIO COLECTIVO DE TRABAJO N° 85/89</t>
  </si>
  <si>
    <t>1) OPERARIOS.</t>
  </si>
  <si>
    <t>DIARIO</t>
  </si>
  <si>
    <t>MENSUAL</t>
  </si>
  <si>
    <t xml:space="preserve">Operario común </t>
  </si>
  <si>
    <t>A</t>
  </si>
  <si>
    <t>I</t>
  </si>
  <si>
    <t xml:space="preserve">Ayudante de reparto </t>
  </si>
  <si>
    <t>B</t>
  </si>
  <si>
    <t>J</t>
  </si>
  <si>
    <t xml:space="preserve">Operario especializado </t>
  </si>
  <si>
    <t>C</t>
  </si>
  <si>
    <t>K</t>
  </si>
  <si>
    <t xml:space="preserve">1/2 oficial </t>
  </si>
  <si>
    <t>D</t>
  </si>
  <si>
    <t>L</t>
  </si>
  <si>
    <t xml:space="preserve">Operario calificado </t>
  </si>
  <si>
    <t xml:space="preserve">Choferes de corta y media </t>
  </si>
  <si>
    <t xml:space="preserve">distancia. Repartidores . </t>
  </si>
  <si>
    <t xml:space="preserve">Clarkista. </t>
  </si>
  <si>
    <t>E</t>
  </si>
  <si>
    <t>M</t>
  </si>
  <si>
    <t xml:space="preserve">Chofer de larga distancia </t>
  </si>
  <si>
    <t>F</t>
  </si>
  <si>
    <t>N</t>
  </si>
  <si>
    <t xml:space="preserve">1/2 oficial tonelero </t>
  </si>
  <si>
    <t xml:space="preserve">Oficiales. Mecanicos tetrabrick.  </t>
  </si>
  <si>
    <t>G</t>
  </si>
  <si>
    <t>O</t>
  </si>
  <si>
    <t xml:space="preserve">Foguistas. Destiladores. </t>
  </si>
  <si>
    <t xml:space="preserve">Oficiales toneleros vasija grande </t>
  </si>
  <si>
    <t>H</t>
  </si>
  <si>
    <t>P</t>
  </si>
  <si>
    <t xml:space="preserve">Encargados de sección o </t>
  </si>
  <si>
    <t xml:space="preserve">de secciones. </t>
  </si>
  <si>
    <t xml:space="preserve">2) ADMINISTRACION Y MAESTRANZA. </t>
  </si>
  <si>
    <t xml:space="preserve">CATEGORIA </t>
  </si>
  <si>
    <t xml:space="preserve">MENSUAL </t>
  </si>
  <si>
    <t xml:space="preserve">Cadete. </t>
  </si>
  <si>
    <t>Q</t>
  </si>
  <si>
    <t xml:space="preserve">Maestranza. </t>
  </si>
  <si>
    <t>R</t>
  </si>
  <si>
    <t xml:space="preserve">Auxiliar General </t>
  </si>
  <si>
    <t>S</t>
  </si>
  <si>
    <t xml:space="preserve">Auxiliar "B"  </t>
  </si>
  <si>
    <t>T</t>
  </si>
  <si>
    <t xml:space="preserve">Auxiliar "A" </t>
  </si>
  <si>
    <t>U</t>
  </si>
  <si>
    <t xml:space="preserve">Encargado sección </t>
  </si>
  <si>
    <t>V</t>
  </si>
  <si>
    <t xml:space="preserve">Nota: La antigüedad será del 1% del básico de la categoria de 1 a 25 años y del 0,5% de 26 a 30 años </t>
  </si>
  <si>
    <t xml:space="preserve">3) ADICIONALES DE CONVENIO </t>
  </si>
  <si>
    <t>Art. 16 - inc.</t>
  </si>
  <si>
    <t xml:space="preserve">d) - Herramientas propias </t>
  </si>
  <si>
    <t xml:space="preserve">P/ MES </t>
  </si>
  <si>
    <t xml:space="preserve">Art. 20 - inc. </t>
  </si>
  <si>
    <t xml:space="preserve">f) - Tanques alcohol 800 lts. </t>
  </si>
  <si>
    <t xml:space="preserve">P/DIA </t>
  </si>
  <si>
    <t xml:space="preserve">Art. 24 - inc. </t>
  </si>
  <si>
    <t xml:space="preserve">a) - Chofer con acoplado o semi </t>
  </si>
  <si>
    <t>c) - Chofer con función repartidor</t>
  </si>
  <si>
    <t>Art. 24 - inc.</t>
  </si>
  <si>
    <t xml:space="preserve">g) - Chofer viáticos p/comida </t>
  </si>
  <si>
    <t xml:space="preserve">P/COMIDA </t>
  </si>
  <si>
    <t xml:space="preserve">      Chofer: viáticos p/desayuno </t>
  </si>
  <si>
    <t>P/DESAY</t>
  </si>
  <si>
    <t xml:space="preserve">Art. 27 - inc. </t>
  </si>
  <si>
    <t xml:space="preserve">g) - Viajante: viáticos para comida </t>
  </si>
  <si>
    <t xml:space="preserve">h) - Placista sin automovil: </t>
  </si>
  <si>
    <t xml:space="preserve">      viáticos ciudad </t>
  </si>
  <si>
    <t xml:space="preserve">P/MES </t>
  </si>
  <si>
    <t xml:space="preserve">      viáticos fuera ciudad </t>
  </si>
  <si>
    <t xml:space="preserve">Art. 33 - inc. </t>
  </si>
  <si>
    <t xml:space="preserve">a) - Manejo de dinero </t>
  </si>
  <si>
    <t xml:space="preserve">Art. 35 - inc. </t>
  </si>
  <si>
    <t xml:space="preserve">      Presentismo completo </t>
  </si>
  <si>
    <t>Art. 36 - inc.</t>
  </si>
  <si>
    <t xml:space="preserve">      Presentismo perfecto </t>
  </si>
  <si>
    <t xml:space="preserve">Art. 37 - inc. </t>
  </si>
  <si>
    <t xml:space="preserve">      Servicio militar </t>
  </si>
  <si>
    <t>Art. 46 - inc</t>
  </si>
  <si>
    <t xml:space="preserve">      Comida por trabajo en horas extras </t>
  </si>
  <si>
    <t xml:space="preserve">Art. 47 - inc. </t>
  </si>
  <si>
    <t xml:space="preserve">      Título secundario o universitario </t>
  </si>
  <si>
    <t>VIGENCIA 01/06/2006</t>
  </si>
  <si>
    <t xml:space="preserve">Subsidio de Sepelio $ 8,98 por persona. </t>
  </si>
  <si>
    <t>Nota: Se incorporan $.50,00 (Pesos cincuenta) coomo adicional no remunerativo</t>
  </si>
  <si>
    <t>para todas las categorias y antigüedad .Expte. Nº 268689/05.-</t>
  </si>
  <si>
    <t xml:space="preserve">Subsidio de Sepelio $10,06 por persona. </t>
  </si>
  <si>
    <t>VIGENCIA 01/03/2007  AL  30/06/2007</t>
  </si>
  <si>
    <t>Se aplicara a esta escala una suma fija mensual de $,96,00 cono no Remunerativa</t>
  </si>
  <si>
    <t>Nota: Se incorporan $.96,00 (Pesos noventa y seis) como adicional no remunerativo</t>
  </si>
  <si>
    <t>para todas las categorias y antigüedad .Expte. Nº 271,702/07.-</t>
  </si>
  <si>
    <t>VIGENCIA 01/04/1994 al 30/06/94</t>
  </si>
  <si>
    <t xml:space="preserve">Subsidio de Sepelio $ 3,44 por persona. </t>
  </si>
  <si>
    <t>VIGENCIA 01/07/2003 al 31/07/2003</t>
  </si>
  <si>
    <t xml:space="preserve">Subsidio de Sepelio $ 3,72 por persona. </t>
  </si>
  <si>
    <t>VIGENCIA 01/08/2003 al 31/08/2003</t>
  </si>
  <si>
    <t>VIGENCIA 01/09/2003 al 31/09/2003</t>
  </si>
  <si>
    <t xml:space="preserve">Subsidio de Sepelio $ 4,28 por persona. </t>
  </si>
  <si>
    <t>VIGENCIA 01/10/2003 al 31/10/2003</t>
  </si>
  <si>
    <t xml:space="preserve">Subsidio de Sepelio $ 4,56 por persona. </t>
  </si>
  <si>
    <t>VIGENCIA 01/11/2003 al 30/11/2003</t>
  </si>
  <si>
    <t xml:space="preserve">Subsidio de Sepelio $ 4,84 por persona. </t>
  </si>
  <si>
    <t>VIGENCIA 01/12/2003 al 31/12/2003</t>
  </si>
  <si>
    <t xml:space="preserve">Subsidio de Sepelio $ 5,12 por persona. </t>
  </si>
  <si>
    <t>VIGENCIA 01/01/2004 al 31/01/2004</t>
  </si>
  <si>
    <t xml:space="preserve">Subsidio de Sepelio $ 5,40 por persona. </t>
  </si>
  <si>
    <t xml:space="preserve">                                                                                                                                REMUNERACIONES BASICAS CONVENIO COLECTIVO DE TRABAJO N° 85/89</t>
  </si>
  <si>
    <t xml:space="preserve">                                                                                    VIGENCIA A PARTIR DEL 1 DE JULIO DE 2005</t>
  </si>
  <si>
    <t xml:space="preserve">Subsidio de Sepelio $ 6,58 por persona. </t>
  </si>
  <si>
    <t>Nota Se incorporan $90, al basico inicial tomados del Decreto 2004/05 de la siguiente manera $.60,-</t>
  </si>
  <si>
    <t>hoy vigentes mas $.25 de los $.100,- no remunerativos que pasan a $.30,- como remunerativos</t>
  </si>
  <si>
    <t>quedando un saldo de dicho decreto de $.75,- como no remunerativos para todas las categorias</t>
  </si>
  <si>
    <t>y antigüedad</t>
  </si>
  <si>
    <t>VIGENCIA 01/08/2005 al 31/08/2005</t>
  </si>
  <si>
    <t xml:space="preserve">Subsidio de Sepelio $ 7,48 por persona. </t>
  </si>
  <si>
    <t>VIGENCIA a partir del  01/01/2007</t>
  </si>
  <si>
    <t xml:space="preserve">Subsidio de Sepelio $ 9,58 por persona. </t>
  </si>
  <si>
    <t xml:space="preserve">Subsidio de Sepelio $ 11,02 por persona. </t>
  </si>
  <si>
    <t>VIGENCIA 01/07/2007 a 31/10/2007</t>
  </si>
  <si>
    <t xml:space="preserve">Subsidio de Sepelio $ 10,54 por persona. </t>
  </si>
  <si>
    <t>remunerativa de $ 48,00 (pesos cuarenta y ocho)</t>
  </si>
  <si>
    <t>Expediente 271.702/07-Estos importes se complementaran con una suma fija mensual y no</t>
  </si>
  <si>
    <t>VIGENCIA 01/03/2007 a 30/06/2007</t>
  </si>
  <si>
    <t xml:space="preserve">Subsidio de Sepelio $ 10,05 por persona. </t>
  </si>
  <si>
    <t>Nota: Expediente 271.702/07-Estos importes se complementaran con una suma fija mensual y no</t>
  </si>
  <si>
    <t>remunerativa de $96,00 (pesos noventa y seis).-</t>
  </si>
  <si>
    <t>VIGENCIA a partir del 01/11/2007</t>
  </si>
  <si>
    <t>VIGENCIA  01/02/2006 al 28/02/2006</t>
  </si>
  <si>
    <t xml:space="preserve">Subsidio de Sepelio $ 8,48 por persona. </t>
  </si>
  <si>
    <t>VIGENCIA  01/03/2006 al 31/05/2006</t>
  </si>
  <si>
    <t xml:space="preserve">VIGENCIA  a partir del 01/06/2006 </t>
  </si>
  <si>
    <t>Nota: Se incorporan $50.-(pesos cincuenta) como adicional no remunerativo para todas las categorias</t>
  </si>
  <si>
    <t>y antigüedad.- Expte. Nº 268689/05</t>
  </si>
  <si>
    <t xml:space="preserve">VIGENCIA a partir del 01/02/2004 </t>
  </si>
  <si>
    <t xml:space="preserve">Subsidio de Sepelio $ 5,68 por persona. </t>
  </si>
  <si>
    <t>VIGENCIA 01/02/1994 al 31/03/94</t>
  </si>
  <si>
    <t xml:space="preserve">Subsidio de Sepelio $ 3,37 por persona. </t>
  </si>
  <si>
    <t>VIGENCIA 01/11/1993 al 31/01/94</t>
  </si>
  <si>
    <t xml:space="preserve">Subsidio de Sepelio $ 3,31 por persona. </t>
  </si>
  <si>
    <t>VIGENCIA 01/09/1993 al 31/10/93</t>
  </si>
  <si>
    <t xml:space="preserve">Subsidio de Sepelio $ 3,21 por persona. </t>
  </si>
  <si>
    <t>VIGENCIA 01/04/1993 al 31/08/93</t>
  </si>
  <si>
    <t xml:space="preserve">Subsidio de Sepelio $ 3,12 por persona. </t>
  </si>
  <si>
    <t>VIGENCIA 01/01/1993 al 31/03/93</t>
  </si>
  <si>
    <t xml:space="preserve">Subsidio de Sepelio $ 3,02 por persona. </t>
  </si>
  <si>
    <t>VIGENCIA 01/09/1992 al 31/12/92</t>
  </si>
  <si>
    <t xml:space="preserve">Subsidio de Sepelio $ 2,81 por persona. </t>
  </si>
  <si>
    <t>VIGENCIA 01/08/1992 al 31/08/92</t>
  </si>
  <si>
    <t xml:space="preserve">Subsidio de Sepelio $ 2,79 por persona. </t>
  </si>
  <si>
    <t>VIGENCIA 01/07/1992 al 31/07/92</t>
  </si>
  <si>
    <t xml:space="preserve">Subsidio de Sepelio $ 2,76 por persona. </t>
  </si>
  <si>
    <t>VIGENCIA 01/06/1992 al 30/06/92</t>
  </si>
  <si>
    <t xml:space="preserve">Subsidio de Sepelio $ 2,72 por persona. </t>
  </si>
  <si>
    <t>VIGENCIA 01/03/1992 al 31/05/92</t>
  </si>
  <si>
    <t xml:space="preserve">Subsidio de Sepelio $ 2,61 por persona. </t>
  </si>
  <si>
    <t>VIGENCIA 01/02/1992 al 29/02/92</t>
  </si>
  <si>
    <t xml:space="preserve">Subsidio de Sepelio $ 2,59 por persona. </t>
  </si>
  <si>
    <t>VIGENCIA 01/01/1992 al 31/02/92</t>
  </si>
  <si>
    <t xml:space="preserve">Subsidio de Sepelio $ 2,56 por persona. </t>
  </si>
  <si>
    <t>VIGENCIA 01/12/1991 al 31/12/1991</t>
  </si>
  <si>
    <t>VIGENCIA 01/11/1991 al 30/11/1991</t>
  </si>
  <si>
    <t>VIGENCIA 01/10/1991 al 31/10/1991</t>
  </si>
  <si>
    <t>VIGENCIA 01/09/1991 al 30/09/1991</t>
  </si>
  <si>
    <t>VIGENCIA 01/08/1991 al 31/08/1991</t>
  </si>
  <si>
    <t>VIGENCIA 01/07/1991 al 31/07/1991</t>
  </si>
  <si>
    <t>VIGENCIA 01/06/1991 al 30/06/1991</t>
  </si>
  <si>
    <t>VIGENCIA 01/05/1991 al 31/05/1991</t>
  </si>
  <si>
    <t>VIGENCIA 01/03/1991 al 30/04/1991</t>
  </si>
  <si>
    <t>VIGENCIA 01/02/1991 al 28/02/1991</t>
  </si>
  <si>
    <t>VIGENCIA 01/01/1991 al 31/01/1991</t>
  </si>
  <si>
    <t>VIGENCIA 01/12/1990 al 31/12/1990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</si>
</sst>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2" fontId="0" fillId="0" borderId="6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/>
    </xf>
    <xf numFmtId="0" fontId="0" fillId="0" borderId="16" xfId="0" applyBorder="1" applyAlignment="1">
      <alignment horizontal="left"/>
    </xf>
    <xf numFmtId="2" fontId="0" fillId="0" borderId="2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2" fontId="0" fillId="0" borderId="7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F17" sqref="F17"/>
    </sheetView>
  </sheetViews>
  <sheetFormatPr defaultColWidth="11.421875" defaultRowHeight="12.75"/>
  <sheetData>
    <row r="1" spans="1:7" ht="12.75">
      <c r="A1" s="108" t="s">
        <v>0</v>
      </c>
      <c r="B1" s="108"/>
      <c r="C1" s="108"/>
      <c r="D1" s="108"/>
      <c r="E1" s="108"/>
      <c r="F1" s="108"/>
      <c r="G1" s="108"/>
    </row>
    <row r="2" spans="1:7" ht="12.75">
      <c r="A2" s="108" t="s">
        <v>84</v>
      </c>
      <c r="B2" s="108"/>
      <c r="C2" s="108"/>
      <c r="D2" s="108"/>
      <c r="E2" s="108"/>
      <c r="F2" s="108"/>
      <c r="G2" s="108"/>
    </row>
    <row r="3" spans="1:7" ht="12.75">
      <c r="A3" s="1"/>
      <c r="B3" s="1"/>
      <c r="C3" s="1"/>
      <c r="D3" s="1"/>
      <c r="E3" s="1"/>
      <c r="F3" s="1"/>
      <c r="G3" s="1"/>
    </row>
    <row r="5" spans="1:6" ht="12.75">
      <c r="A5" s="2" t="s">
        <v>1</v>
      </c>
      <c r="D5" s="2" t="s">
        <v>2</v>
      </c>
      <c r="F5" s="2" t="s">
        <v>3</v>
      </c>
    </row>
    <row r="6" ht="13.5" thickBot="1">
      <c r="A6" s="3"/>
    </row>
    <row r="7" spans="1:6" ht="13.5" thickBot="1">
      <c r="A7" s="109" t="s">
        <v>4</v>
      </c>
      <c r="B7" s="107"/>
      <c r="C7" s="6" t="s">
        <v>5</v>
      </c>
      <c r="D7" s="7">
        <f>F7/25</f>
        <v>35.92</v>
      </c>
      <c r="E7" s="8" t="s">
        <v>6</v>
      </c>
      <c r="F7" s="7">
        <v>898</v>
      </c>
    </row>
    <row r="8" spans="1:6" ht="13.5" thickBot="1">
      <c r="A8" s="9" t="s">
        <v>7</v>
      </c>
      <c r="B8" s="10"/>
      <c r="C8" s="6" t="s">
        <v>8</v>
      </c>
      <c r="D8" s="7">
        <f aca="true" t="shared" si="0" ref="D8:D19">F8/25</f>
        <v>37.3568</v>
      </c>
      <c r="E8" s="8" t="s">
        <v>9</v>
      </c>
      <c r="F8" s="7">
        <f>F7*1.04</f>
        <v>933.9200000000001</v>
      </c>
    </row>
    <row r="9" spans="1:6" ht="13.5" thickBot="1">
      <c r="A9" s="11" t="s">
        <v>10</v>
      </c>
      <c r="B9" s="12"/>
      <c r="C9" s="6" t="s">
        <v>11</v>
      </c>
      <c r="D9" s="7">
        <f t="shared" si="0"/>
        <v>39.512</v>
      </c>
      <c r="E9" s="8" t="s">
        <v>12</v>
      </c>
      <c r="F9" s="7">
        <f>F7*1.1</f>
        <v>987.8000000000001</v>
      </c>
    </row>
    <row r="10" spans="1:6" ht="13.5" thickBot="1">
      <c r="A10" s="13" t="s">
        <v>13</v>
      </c>
      <c r="B10" s="10"/>
      <c r="C10" s="6" t="s">
        <v>14</v>
      </c>
      <c r="D10" s="7">
        <f t="shared" si="0"/>
        <v>40.9488</v>
      </c>
      <c r="E10" s="8" t="s">
        <v>15</v>
      </c>
      <c r="F10" s="7">
        <f>F7*1.14</f>
        <v>1023.7199999999999</v>
      </c>
    </row>
    <row r="11" spans="1:4" ht="12.75">
      <c r="A11" s="11" t="s">
        <v>16</v>
      </c>
      <c r="B11" s="12"/>
      <c r="D11" s="14"/>
    </row>
    <row r="12" spans="1:4" ht="12.75">
      <c r="A12" s="15" t="s">
        <v>17</v>
      </c>
      <c r="B12" s="16"/>
      <c r="D12" s="17"/>
    </row>
    <row r="13" spans="1:4" ht="13.5" thickBot="1">
      <c r="A13" s="15" t="s">
        <v>18</v>
      </c>
      <c r="B13" s="16"/>
      <c r="D13" s="18"/>
    </row>
    <row r="14" spans="1:6" ht="13.5" thickBot="1">
      <c r="A14" s="19" t="s">
        <v>19</v>
      </c>
      <c r="B14" s="20"/>
      <c r="C14" s="21" t="s">
        <v>20</v>
      </c>
      <c r="D14" s="7">
        <f t="shared" si="0"/>
        <v>42.3856</v>
      </c>
      <c r="E14" s="21" t="s">
        <v>21</v>
      </c>
      <c r="F14" s="22">
        <f>F7*1.18</f>
        <v>1059.6399999999999</v>
      </c>
    </row>
    <row r="15" spans="1:6" ht="13.5" thickBot="1">
      <c r="A15" s="23" t="s">
        <v>22</v>
      </c>
      <c r="B15" s="12"/>
      <c r="C15" s="21" t="s">
        <v>23</v>
      </c>
      <c r="D15" s="7">
        <f t="shared" si="0"/>
        <v>43.822399999999995</v>
      </c>
      <c r="E15" s="21" t="s">
        <v>24</v>
      </c>
      <c r="F15" s="7">
        <f>F7*1.22</f>
        <v>1095.56</v>
      </c>
    </row>
    <row r="16" spans="1:6" ht="13.5" thickBot="1">
      <c r="A16" s="24" t="s">
        <v>25</v>
      </c>
      <c r="B16" s="20"/>
      <c r="C16" s="25"/>
      <c r="D16" s="17"/>
      <c r="E16" s="25"/>
      <c r="F16" s="26"/>
    </row>
    <row r="17" spans="1:6" ht="13.5" thickBot="1">
      <c r="A17" s="23" t="s">
        <v>26</v>
      </c>
      <c r="B17" s="12"/>
      <c r="C17" s="21" t="s">
        <v>27</v>
      </c>
      <c r="D17" s="7">
        <f t="shared" si="0"/>
        <v>45.2592</v>
      </c>
      <c r="E17" s="21" t="s">
        <v>28</v>
      </c>
      <c r="F17" s="7">
        <f>F7*1.26</f>
        <v>1131.48</v>
      </c>
    </row>
    <row r="18" spans="1:6" ht="13.5" thickBot="1">
      <c r="A18" s="24" t="s">
        <v>29</v>
      </c>
      <c r="B18" s="20"/>
      <c r="C18" s="25"/>
      <c r="D18" s="27"/>
      <c r="E18" s="25"/>
      <c r="F18" s="26"/>
    </row>
    <row r="19" spans="1:6" ht="13.5" thickBot="1">
      <c r="A19" s="23" t="s">
        <v>30</v>
      </c>
      <c r="B19" s="12"/>
      <c r="C19" s="21" t="s">
        <v>31</v>
      </c>
      <c r="D19" s="7">
        <f t="shared" si="0"/>
        <v>46.696000000000005</v>
      </c>
      <c r="E19" s="21" t="s">
        <v>32</v>
      </c>
      <c r="F19" s="7">
        <f>F7*1.3</f>
        <v>1167.4</v>
      </c>
    </row>
    <row r="20" spans="1:2" ht="12.75">
      <c r="A20" s="28" t="s">
        <v>33</v>
      </c>
      <c r="B20" s="16"/>
    </row>
    <row r="21" spans="1:2" ht="13.5" thickBot="1">
      <c r="A21" s="29" t="s">
        <v>34</v>
      </c>
      <c r="B21" s="20"/>
    </row>
    <row r="23" spans="1:2" ht="12.75">
      <c r="A23" s="2" t="s">
        <v>35</v>
      </c>
      <c r="B23" s="2"/>
    </row>
    <row r="25" spans="1:6" ht="12.75">
      <c r="A25" s="2" t="s">
        <v>36</v>
      </c>
      <c r="F25" s="2" t="s">
        <v>37</v>
      </c>
    </row>
    <row r="26" ht="13.5" thickBot="1"/>
    <row r="27" spans="1:6" ht="13.5" thickBot="1">
      <c r="A27" s="13" t="s">
        <v>38</v>
      </c>
      <c r="B27" s="10"/>
      <c r="E27" s="30" t="s">
        <v>39</v>
      </c>
      <c r="F27" s="31">
        <v>658</v>
      </c>
    </row>
    <row r="28" spans="1:6" ht="13.5" thickBot="1">
      <c r="A28" s="13" t="s">
        <v>40</v>
      </c>
      <c r="B28" s="10"/>
      <c r="E28" s="30" t="s">
        <v>41</v>
      </c>
      <c r="F28" s="31">
        <f>F27*1.04</f>
        <v>684.32</v>
      </c>
    </row>
    <row r="29" spans="1:6" ht="13.5" thickBot="1">
      <c r="A29" s="13" t="s">
        <v>42</v>
      </c>
      <c r="B29" s="10"/>
      <c r="E29" s="30" t="s">
        <v>43</v>
      </c>
      <c r="F29" s="31">
        <f>F27*1.15</f>
        <v>756.6999999999999</v>
      </c>
    </row>
    <row r="30" spans="1:6" ht="13.5" thickBot="1">
      <c r="A30" s="13" t="s">
        <v>44</v>
      </c>
      <c r="B30" s="10"/>
      <c r="E30" s="30" t="s">
        <v>45</v>
      </c>
      <c r="F30" s="31">
        <f>F27*1.2</f>
        <v>789.6</v>
      </c>
    </row>
    <row r="31" spans="1:6" ht="13.5" thickBot="1">
      <c r="A31" s="13" t="s">
        <v>46</v>
      </c>
      <c r="B31" s="10"/>
      <c r="E31" s="30" t="s">
        <v>47</v>
      </c>
      <c r="F31" s="31">
        <f>F27*1.26</f>
        <v>829.08</v>
      </c>
    </row>
    <row r="32" spans="1:6" ht="13.5" thickBot="1">
      <c r="A32" s="13" t="s">
        <v>48</v>
      </c>
      <c r="B32" s="10"/>
      <c r="E32" s="30" t="s">
        <v>49</v>
      </c>
      <c r="F32" s="31">
        <f>F27*1.3</f>
        <v>855.4</v>
      </c>
    </row>
    <row r="34" ht="12.75">
      <c r="A34" t="s">
        <v>50</v>
      </c>
    </row>
    <row r="35" ht="12.75">
      <c r="A35" t="s">
        <v>85</v>
      </c>
    </row>
    <row r="37" ht="12.75">
      <c r="A37" s="2" t="s">
        <v>51</v>
      </c>
    </row>
    <row r="39" ht="13.5" thickBot="1"/>
    <row r="40" spans="1:7" ht="13.5" thickBot="1">
      <c r="A40" s="9" t="s">
        <v>52</v>
      </c>
      <c r="B40" s="106" t="s">
        <v>53</v>
      </c>
      <c r="C40" s="106"/>
      <c r="D40" s="107"/>
      <c r="E40" s="15"/>
      <c r="F40" s="33">
        <f>F7*10%</f>
        <v>89.80000000000001</v>
      </c>
      <c r="G40" t="s">
        <v>54</v>
      </c>
    </row>
    <row r="41" spans="1:7" ht="13.5" thickBot="1">
      <c r="A41" s="9" t="s">
        <v>55</v>
      </c>
      <c r="B41" s="4" t="s">
        <v>56</v>
      </c>
      <c r="C41" s="32"/>
      <c r="D41" s="5"/>
      <c r="E41" s="15"/>
      <c r="F41" s="33">
        <f>D7*6%</f>
        <v>2.1552000000000002</v>
      </c>
      <c r="G41" t="s">
        <v>57</v>
      </c>
    </row>
    <row r="42" spans="1:7" ht="13.5" thickBot="1">
      <c r="A42" s="9" t="s">
        <v>58</v>
      </c>
      <c r="B42" s="4" t="s">
        <v>59</v>
      </c>
      <c r="C42" s="32"/>
      <c r="D42" s="5"/>
      <c r="E42" s="15"/>
      <c r="F42" s="33">
        <f>D7*20%</f>
        <v>7.184000000000001</v>
      </c>
      <c r="G42" t="s">
        <v>57</v>
      </c>
    </row>
    <row r="43" spans="1:7" ht="13.5" thickBot="1">
      <c r="A43" s="9" t="s">
        <v>58</v>
      </c>
      <c r="B43" s="106" t="s">
        <v>60</v>
      </c>
      <c r="C43" s="106"/>
      <c r="D43" s="107"/>
      <c r="E43" s="15"/>
      <c r="F43" s="33">
        <f>D7*6%</f>
        <v>2.1552000000000002</v>
      </c>
      <c r="G43" t="s">
        <v>57</v>
      </c>
    </row>
    <row r="44" spans="1:7" ht="13.5" thickBot="1">
      <c r="A44" s="11" t="s">
        <v>61</v>
      </c>
      <c r="B44" s="34" t="s">
        <v>62</v>
      </c>
      <c r="C44" s="34"/>
      <c r="D44" s="35"/>
      <c r="E44" s="15"/>
      <c r="F44" s="33">
        <f>D7*45%</f>
        <v>16.164</v>
      </c>
      <c r="G44" t="s">
        <v>63</v>
      </c>
    </row>
    <row r="45" spans="1:7" ht="13.5" thickBot="1">
      <c r="A45" s="36"/>
      <c r="B45" s="37" t="s">
        <v>64</v>
      </c>
      <c r="C45" s="37"/>
      <c r="D45" s="38"/>
      <c r="E45" s="15"/>
      <c r="F45" s="33">
        <f>D7*20%</f>
        <v>7.184000000000001</v>
      </c>
      <c r="G45" t="s">
        <v>65</v>
      </c>
    </row>
    <row r="46" spans="1:7" ht="13.5" thickBot="1">
      <c r="A46" s="9" t="s">
        <v>66</v>
      </c>
      <c r="B46" s="32" t="s">
        <v>67</v>
      </c>
      <c r="C46" s="39"/>
      <c r="D46" s="10"/>
      <c r="E46" s="15"/>
      <c r="F46" s="40">
        <f>F7*8.3%</f>
        <v>74.534</v>
      </c>
      <c r="G46" t="s">
        <v>57</v>
      </c>
    </row>
    <row r="47" spans="1:6" ht="13.5" thickBot="1">
      <c r="A47" s="11" t="s">
        <v>66</v>
      </c>
      <c r="B47" s="34" t="s">
        <v>68</v>
      </c>
      <c r="C47" s="42"/>
      <c r="D47" s="12"/>
      <c r="E47" s="43"/>
      <c r="F47" s="27"/>
    </row>
    <row r="48" spans="1:7" ht="13.5" thickBot="1">
      <c r="A48" s="15"/>
      <c r="B48" s="44" t="s">
        <v>69</v>
      </c>
      <c r="C48" s="45"/>
      <c r="D48" s="16"/>
      <c r="E48" s="15"/>
      <c r="F48" s="46">
        <f>F7*15%</f>
        <v>134.7</v>
      </c>
      <c r="G48" t="s">
        <v>70</v>
      </c>
    </row>
    <row r="49" spans="1:7" ht="13.5" thickBot="1">
      <c r="A49" s="36"/>
      <c r="B49" s="37" t="s">
        <v>71</v>
      </c>
      <c r="C49" s="47"/>
      <c r="D49" s="20"/>
      <c r="E49" s="15"/>
      <c r="F49" s="33">
        <f>F7*20%</f>
        <v>179.60000000000002</v>
      </c>
      <c r="G49" t="s">
        <v>70</v>
      </c>
    </row>
    <row r="50" spans="1:7" ht="13.5" thickBot="1">
      <c r="A50" s="9" t="s">
        <v>72</v>
      </c>
      <c r="B50" s="48" t="s">
        <v>73</v>
      </c>
      <c r="C50" s="42"/>
      <c r="D50" s="12"/>
      <c r="E50" s="15"/>
      <c r="F50" s="46">
        <f>F7*5%</f>
        <v>44.900000000000006</v>
      </c>
      <c r="G50" t="s">
        <v>70</v>
      </c>
    </row>
    <row r="51" spans="1:7" ht="13.5" thickBot="1">
      <c r="A51" s="9" t="s">
        <v>74</v>
      </c>
      <c r="B51" s="49" t="s">
        <v>75</v>
      </c>
      <c r="C51" s="45"/>
      <c r="D51" s="16"/>
      <c r="E51" s="15"/>
      <c r="F51" s="33">
        <f>F7*10%</f>
        <v>89.80000000000001</v>
      </c>
      <c r="G51" t="s">
        <v>70</v>
      </c>
    </row>
    <row r="52" spans="1:7" ht="13.5" thickBot="1">
      <c r="A52" s="9" t="s">
        <v>76</v>
      </c>
      <c r="B52" s="49" t="s">
        <v>77</v>
      </c>
      <c r="C52" s="45"/>
      <c r="D52" s="16"/>
      <c r="E52" s="15"/>
      <c r="F52" s="33">
        <f>F7*5%</f>
        <v>44.900000000000006</v>
      </c>
      <c r="G52" t="s">
        <v>70</v>
      </c>
    </row>
    <row r="53" spans="1:7" ht="13.5" thickBot="1">
      <c r="A53" s="9" t="s">
        <v>78</v>
      </c>
      <c r="B53" s="49" t="s">
        <v>79</v>
      </c>
      <c r="C53" s="45"/>
      <c r="D53" s="16"/>
      <c r="E53" s="15"/>
      <c r="F53" s="33">
        <f>F7*25%</f>
        <v>224.5</v>
      </c>
      <c r="G53" t="s">
        <v>70</v>
      </c>
    </row>
    <row r="54" spans="1:7" ht="13.5" thickBot="1">
      <c r="A54" s="9" t="s">
        <v>80</v>
      </c>
      <c r="B54" s="49" t="s">
        <v>81</v>
      </c>
      <c r="C54" s="45"/>
      <c r="D54" s="16"/>
      <c r="E54" s="15"/>
      <c r="F54" s="33">
        <f>D7*45%</f>
        <v>16.164</v>
      </c>
      <c r="G54" t="s">
        <v>63</v>
      </c>
    </row>
    <row r="55" spans="1:7" ht="13.5" thickBot="1">
      <c r="A55" s="9" t="s">
        <v>82</v>
      </c>
      <c r="B55" s="50" t="s">
        <v>83</v>
      </c>
      <c r="C55" s="47"/>
      <c r="D55" s="20"/>
      <c r="E55" s="15"/>
      <c r="F55" s="33">
        <f>F7*5%</f>
        <v>44.900000000000006</v>
      </c>
      <c r="G55" t="s">
        <v>70</v>
      </c>
    </row>
    <row r="57" ht="12.75">
      <c r="A57" t="s">
        <v>86</v>
      </c>
    </row>
    <row r="58" ht="12.75">
      <c r="A58" t="s">
        <v>87</v>
      </c>
    </row>
  </sheetData>
  <mergeCells count="5">
    <mergeCell ref="B43:D43"/>
    <mergeCell ref="A1:G1"/>
    <mergeCell ref="A2:G2"/>
    <mergeCell ref="A7:B7"/>
    <mergeCell ref="B40:D40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F15" sqref="F15"/>
    </sheetView>
  </sheetViews>
  <sheetFormatPr defaultColWidth="11.421875" defaultRowHeight="12.75"/>
  <cols>
    <col min="6" max="6" width="11.421875" style="91" customWidth="1"/>
    <col min="7" max="7" width="11.421875" style="1" customWidth="1"/>
  </cols>
  <sheetData>
    <row r="1" spans="1:8" ht="12.75">
      <c r="A1" s="110" t="s">
        <v>0</v>
      </c>
      <c r="B1" s="110"/>
      <c r="C1" s="110"/>
      <c r="D1" s="110"/>
      <c r="E1" s="110"/>
      <c r="F1" s="110"/>
      <c r="G1" s="110"/>
      <c r="H1" s="51"/>
    </row>
    <row r="2" spans="1:8" ht="12.75">
      <c r="A2" s="110" t="s">
        <v>89</v>
      </c>
      <c r="B2" s="110"/>
      <c r="C2" s="110"/>
      <c r="D2" s="110"/>
      <c r="E2" s="110"/>
      <c r="F2" s="110"/>
      <c r="G2" s="110"/>
      <c r="H2" s="51"/>
    </row>
    <row r="3" spans="1:8" ht="12.75">
      <c r="A3" s="87"/>
      <c r="B3" s="87"/>
      <c r="C3" s="87"/>
      <c r="D3" s="87" t="s">
        <v>90</v>
      </c>
      <c r="E3" s="87"/>
      <c r="F3" s="89"/>
      <c r="G3" s="87"/>
      <c r="H3" s="51"/>
    </row>
    <row r="4" spans="1:8" ht="13.5" thickBot="1">
      <c r="A4" s="52" t="s">
        <v>1</v>
      </c>
      <c r="B4" s="51"/>
      <c r="C4" s="51"/>
      <c r="D4" s="52" t="s">
        <v>2</v>
      </c>
      <c r="E4" s="51"/>
      <c r="F4" s="89" t="s">
        <v>3</v>
      </c>
      <c r="G4" s="88"/>
      <c r="H4" s="51"/>
    </row>
    <row r="5" spans="1:8" ht="13.5" thickBot="1">
      <c r="A5" s="70" t="s">
        <v>4</v>
      </c>
      <c r="B5" s="72"/>
      <c r="C5" s="53" t="s">
        <v>5</v>
      </c>
      <c r="D5" s="92">
        <f>F5/25</f>
        <v>40.236</v>
      </c>
      <c r="E5" s="54" t="s">
        <v>6</v>
      </c>
      <c r="F5" s="92">
        <v>1005.9</v>
      </c>
      <c r="G5" s="88"/>
      <c r="H5" s="51"/>
    </row>
    <row r="6" spans="1:8" ht="13.5" thickBot="1">
      <c r="A6" s="55" t="s">
        <v>7</v>
      </c>
      <c r="B6" s="56"/>
      <c r="C6" s="53" t="s">
        <v>8</v>
      </c>
      <c r="D6" s="92">
        <f aca="true" t="shared" si="0" ref="D6:D17">F6/25</f>
        <v>41.845439999999996</v>
      </c>
      <c r="E6" s="54" t="s">
        <v>9</v>
      </c>
      <c r="F6" s="92">
        <f>F5*1.04</f>
        <v>1046.136</v>
      </c>
      <c r="G6" s="88"/>
      <c r="H6" s="51"/>
    </row>
    <row r="7" spans="1:8" ht="13.5" thickBot="1">
      <c r="A7" s="57" t="s">
        <v>10</v>
      </c>
      <c r="B7" s="58"/>
      <c r="C7" s="53" t="s">
        <v>11</v>
      </c>
      <c r="D7" s="92">
        <f t="shared" si="0"/>
        <v>44.2596</v>
      </c>
      <c r="E7" s="54" t="s">
        <v>12</v>
      </c>
      <c r="F7" s="92">
        <f>F5*1.1</f>
        <v>1106.49</v>
      </c>
      <c r="G7" s="88"/>
      <c r="H7" s="51"/>
    </row>
    <row r="8" spans="1:8" ht="13.5" thickBot="1">
      <c r="A8" s="59" t="s">
        <v>13</v>
      </c>
      <c r="B8" s="56"/>
      <c r="C8" s="53" t="s">
        <v>14</v>
      </c>
      <c r="D8" s="92">
        <f t="shared" si="0"/>
        <v>45.86904</v>
      </c>
      <c r="E8" s="54" t="s">
        <v>15</v>
      </c>
      <c r="F8" s="92">
        <f>F5*1.14</f>
        <v>1146.7259999999999</v>
      </c>
      <c r="G8" s="88"/>
      <c r="H8" s="51"/>
    </row>
    <row r="9" spans="1:8" ht="12.75">
      <c r="A9" s="57" t="s">
        <v>16</v>
      </c>
      <c r="B9" s="58"/>
      <c r="C9" s="51"/>
      <c r="D9" s="100"/>
      <c r="E9" s="51"/>
      <c r="F9" s="88"/>
      <c r="G9" s="88"/>
      <c r="H9" s="51"/>
    </row>
    <row r="10" spans="1:8" ht="12.75">
      <c r="A10" s="60" t="s">
        <v>17</v>
      </c>
      <c r="B10" s="61"/>
      <c r="C10" s="51"/>
      <c r="D10" s="101"/>
      <c r="E10" s="51"/>
      <c r="F10" s="88"/>
      <c r="G10" s="88"/>
      <c r="H10" s="51"/>
    </row>
    <row r="11" spans="1:8" ht="13.5" thickBot="1">
      <c r="A11" s="60" t="s">
        <v>18</v>
      </c>
      <c r="B11" s="61"/>
      <c r="C11" s="51"/>
      <c r="D11" s="102"/>
      <c r="E11" s="51"/>
      <c r="F11" s="88"/>
      <c r="G11" s="88"/>
      <c r="H11" s="51"/>
    </row>
    <row r="12" spans="1:8" ht="13.5" thickBot="1">
      <c r="A12" s="41" t="s">
        <v>19</v>
      </c>
      <c r="B12" s="62"/>
      <c r="C12" s="63" t="s">
        <v>20</v>
      </c>
      <c r="D12" s="92">
        <f t="shared" si="0"/>
        <v>47.47848</v>
      </c>
      <c r="E12" s="63" t="s">
        <v>21</v>
      </c>
      <c r="F12" s="93">
        <f>F5*1.18</f>
        <v>1186.962</v>
      </c>
      <c r="G12" s="88"/>
      <c r="H12" s="51"/>
    </row>
    <row r="13" spans="1:8" ht="13.5" thickBot="1">
      <c r="A13" s="64" t="s">
        <v>22</v>
      </c>
      <c r="B13" s="58"/>
      <c r="C13" s="63" t="s">
        <v>23</v>
      </c>
      <c r="D13" s="92">
        <f t="shared" si="0"/>
        <v>49.08792</v>
      </c>
      <c r="E13" s="63" t="s">
        <v>24</v>
      </c>
      <c r="F13" s="92">
        <f>F5*1.22</f>
        <v>1227.1979999999999</v>
      </c>
      <c r="G13" s="88"/>
      <c r="H13" s="51"/>
    </row>
    <row r="14" spans="1:8" ht="13.5" thickBot="1">
      <c r="A14" s="65" t="s">
        <v>25</v>
      </c>
      <c r="B14" s="62"/>
      <c r="C14" s="66"/>
      <c r="D14" s="101"/>
      <c r="E14" s="66"/>
      <c r="F14" s="94"/>
      <c r="G14" s="88"/>
      <c r="H14" s="51"/>
    </row>
    <row r="15" spans="1:8" ht="13.5" thickBot="1">
      <c r="A15" s="64" t="s">
        <v>26</v>
      </c>
      <c r="B15" s="58"/>
      <c r="C15" s="63" t="s">
        <v>27</v>
      </c>
      <c r="D15" s="92">
        <f t="shared" si="0"/>
        <v>50.697359999999996</v>
      </c>
      <c r="E15" s="63" t="s">
        <v>28</v>
      </c>
      <c r="F15" s="92">
        <f>F5*1.26</f>
        <v>1267.434</v>
      </c>
      <c r="G15" s="88"/>
      <c r="H15" s="51"/>
    </row>
    <row r="16" spans="1:8" ht="13.5" thickBot="1">
      <c r="A16" s="65" t="s">
        <v>29</v>
      </c>
      <c r="B16" s="62"/>
      <c r="C16" s="66"/>
      <c r="D16" s="98"/>
      <c r="E16" s="66"/>
      <c r="F16" s="94"/>
      <c r="G16" s="88"/>
      <c r="H16" s="51"/>
    </row>
    <row r="17" spans="1:8" ht="13.5" thickBot="1">
      <c r="A17" s="64" t="s">
        <v>30</v>
      </c>
      <c r="B17" s="58"/>
      <c r="C17" s="63" t="s">
        <v>31</v>
      </c>
      <c r="D17" s="92">
        <f t="shared" si="0"/>
        <v>52.3068</v>
      </c>
      <c r="E17" s="63" t="s">
        <v>32</v>
      </c>
      <c r="F17" s="92">
        <f>F5*1.3</f>
        <v>1307.67</v>
      </c>
      <c r="G17" s="88"/>
      <c r="H17" s="51"/>
    </row>
    <row r="18" spans="1:8" ht="12.75">
      <c r="A18" s="67" t="s">
        <v>33</v>
      </c>
      <c r="B18" s="61"/>
      <c r="C18" s="51"/>
      <c r="D18" s="51"/>
      <c r="E18" s="51"/>
      <c r="F18" s="88"/>
      <c r="G18" s="88"/>
      <c r="H18" s="51"/>
    </row>
    <row r="19" spans="1:8" ht="13.5" thickBot="1">
      <c r="A19" s="68" t="s">
        <v>34</v>
      </c>
      <c r="B19" s="62"/>
      <c r="C19" s="51"/>
      <c r="D19" s="51"/>
      <c r="E19" s="51"/>
      <c r="F19" s="88"/>
      <c r="G19" s="88"/>
      <c r="H19" s="51"/>
    </row>
    <row r="20" spans="1:8" ht="12.75">
      <c r="A20" s="52" t="s">
        <v>35</v>
      </c>
      <c r="B20" s="52"/>
      <c r="C20" s="51"/>
      <c r="D20" s="51"/>
      <c r="E20" s="51"/>
      <c r="F20" s="88"/>
      <c r="G20" s="88"/>
      <c r="H20" s="51"/>
    </row>
    <row r="21" spans="1:8" ht="13.5" thickBot="1">
      <c r="A21" s="52" t="s">
        <v>36</v>
      </c>
      <c r="B21" s="51"/>
      <c r="C21" s="51"/>
      <c r="D21" s="51"/>
      <c r="E21" s="51"/>
      <c r="F21" s="87" t="s">
        <v>37</v>
      </c>
      <c r="G21" s="88"/>
      <c r="H21" s="51"/>
    </row>
    <row r="22" spans="1:8" ht="13.5" thickBot="1">
      <c r="A22" s="59" t="s">
        <v>38</v>
      </c>
      <c r="B22" s="56"/>
      <c r="C22" s="51"/>
      <c r="D22" s="51"/>
      <c r="E22" s="69" t="s">
        <v>39</v>
      </c>
      <c r="F22" s="95">
        <v>1005.9</v>
      </c>
      <c r="G22" s="88"/>
      <c r="H22" s="51"/>
    </row>
    <row r="23" spans="1:8" ht="13.5" thickBot="1">
      <c r="A23" s="59" t="s">
        <v>40</v>
      </c>
      <c r="B23" s="56"/>
      <c r="C23" s="51"/>
      <c r="D23" s="51"/>
      <c r="E23" s="69" t="s">
        <v>41</v>
      </c>
      <c r="F23" s="95">
        <f>F22*1.04</f>
        <v>1046.136</v>
      </c>
      <c r="G23" s="88"/>
      <c r="H23" s="51"/>
    </row>
    <row r="24" spans="1:8" ht="13.5" thickBot="1">
      <c r="A24" s="59" t="s">
        <v>42</v>
      </c>
      <c r="B24" s="56"/>
      <c r="C24" s="51"/>
      <c r="D24" s="51"/>
      <c r="E24" s="69" t="s">
        <v>43</v>
      </c>
      <c r="F24" s="95">
        <f>F22*1.15</f>
        <v>1156.7849999999999</v>
      </c>
      <c r="G24" s="88"/>
      <c r="H24" s="51"/>
    </row>
    <row r="25" spans="1:8" ht="13.5" thickBot="1">
      <c r="A25" s="59" t="s">
        <v>44</v>
      </c>
      <c r="B25" s="56"/>
      <c r="C25" s="51"/>
      <c r="D25" s="51"/>
      <c r="E25" s="69" t="s">
        <v>45</v>
      </c>
      <c r="F25" s="95">
        <f>F22*1.2</f>
        <v>1207.08</v>
      </c>
      <c r="G25" s="88"/>
      <c r="H25" s="51"/>
    </row>
    <row r="26" spans="1:8" ht="13.5" thickBot="1">
      <c r="A26" s="59" t="s">
        <v>46</v>
      </c>
      <c r="B26" s="56"/>
      <c r="C26" s="51"/>
      <c r="D26" s="51"/>
      <c r="E26" s="69" t="s">
        <v>47</v>
      </c>
      <c r="F26" s="95">
        <f>F22*1.26</f>
        <v>1267.434</v>
      </c>
      <c r="G26" s="88"/>
      <c r="H26" s="51"/>
    </row>
    <row r="27" spans="1:8" ht="13.5" thickBot="1">
      <c r="A27" s="59" t="s">
        <v>48</v>
      </c>
      <c r="B27" s="56"/>
      <c r="C27" s="51"/>
      <c r="D27" s="51"/>
      <c r="E27" s="69" t="s">
        <v>49</v>
      </c>
      <c r="F27" s="95">
        <f>F22*1.3</f>
        <v>1307.67</v>
      </c>
      <c r="G27" s="88"/>
      <c r="H27" s="51"/>
    </row>
    <row r="28" spans="1:8" ht="12.75">
      <c r="A28" s="51" t="s">
        <v>50</v>
      </c>
      <c r="B28" s="51"/>
      <c r="C28" s="51"/>
      <c r="D28" s="51"/>
      <c r="E28" s="51"/>
      <c r="F28" s="88"/>
      <c r="G28" s="88"/>
      <c r="H28" s="51"/>
    </row>
    <row r="29" spans="1:8" ht="12.75">
      <c r="A29" s="51" t="s">
        <v>88</v>
      </c>
      <c r="B29" s="51"/>
      <c r="C29" s="51"/>
      <c r="D29" s="51"/>
      <c r="E29" s="51"/>
      <c r="F29" s="88"/>
      <c r="G29" s="88"/>
      <c r="H29" s="51"/>
    </row>
    <row r="30" spans="1:8" ht="13.5" thickBot="1">
      <c r="A30" s="52" t="s">
        <v>51</v>
      </c>
      <c r="B30" s="51"/>
      <c r="C30" s="51"/>
      <c r="D30" s="51"/>
      <c r="E30" s="51"/>
      <c r="F30" s="88"/>
      <c r="G30" s="88"/>
      <c r="H30" s="51"/>
    </row>
    <row r="31" spans="1:8" ht="13.5" thickBot="1">
      <c r="A31" s="55" t="s">
        <v>52</v>
      </c>
      <c r="B31" s="71" t="s">
        <v>53</v>
      </c>
      <c r="C31" s="71"/>
      <c r="D31" s="72"/>
      <c r="E31" s="60"/>
      <c r="F31" s="96">
        <f>F5*10%</f>
        <v>100.59</v>
      </c>
      <c r="G31" s="88" t="s">
        <v>54</v>
      </c>
      <c r="H31" s="51"/>
    </row>
    <row r="32" spans="1:8" ht="13.5" thickBot="1">
      <c r="A32" s="55" t="s">
        <v>55</v>
      </c>
      <c r="B32" s="70" t="s">
        <v>56</v>
      </c>
      <c r="C32" s="71"/>
      <c r="D32" s="72"/>
      <c r="E32" s="60"/>
      <c r="F32" s="96">
        <f>D5*6%</f>
        <v>2.41416</v>
      </c>
      <c r="G32" s="88" t="s">
        <v>57</v>
      </c>
      <c r="H32" s="51"/>
    </row>
    <row r="33" spans="1:8" ht="13.5" thickBot="1">
      <c r="A33" s="55" t="s">
        <v>58</v>
      </c>
      <c r="B33" s="70" t="s">
        <v>59</v>
      </c>
      <c r="C33" s="71"/>
      <c r="D33" s="72"/>
      <c r="E33" s="60"/>
      <c r="F33" s="96">
        <f>D5*20%</f>
        <v>8.0472</v>
      </c>
      <c r="G33" s="88" t="s">
        <v>57</v>
      </c>
      <c r="H33" s="51"/>
    </row>
    <row r="34" spans="1:8" ht="13.5" thickBot="1">
      <c r="A34" s="55" t="s">
        <v>58</v>
      </c>
      <c r="B34" s="71" t="s">
        <v>60</v>
      </c>
      <c r="C34" s="71"/>
      <c r="D34" s="72"/>
      <c r="E34" s="60"/>
      <c r="F34" s="96">
        <f>D5*6%</f>
        <v>2.41416</v>
      </c>
      <c r="G34" s="88" t="s">
        <v>57</v>
      </c>
      <c r="H34" s="51"/>
    </row>
    <row r="35" spans="1:8" ht="13.5" thickBot="1">
      <c r="A35" s="57" t="s">
        <v>61</v>
      </c>
      <c r="B35" s="73" t="s">
        <v>62</v>
      </c>
      <c r="C35" s="73"/>
      <c r="D35" s="74"/>
      <c r="E35" s="60"/>
      <c r="F35" s="96">
        <f>D5*45%</f>
        <v>18.106199999999998</v>
      </c>
      <c r="G35" s="88" t="s">
        <v>63</v>
      </c>
      <c r="H35" s="51"/>
    </row>
    <row r="36" spans="1:8" ht="13.5" thickBot="1">
      <c r="A36" s="75"/>
      <c r="B36" s="76" t="s">
        <v>64</v>
      </c>
      <c r="C36" s="76"/>
      <c r="D36" s="77"/>
      <c r="E36" s="60"/>
      <c r="F36" s="96">
        <f>D5*20%</f>
        <v>8.0472</v>
      </c>
      <c r="G36" s="88" t="s">
        <v>65</v>
      </c>
      <c r="H36" s="51"/>
    </row>
    <row r="37" spans="1:8" ht="13.5" thickBot="1">
      <c r="A37" s="55" t="s">
        <v>66</v>
      </c>
      <c r="B37" s="71" t="s">
        <v>67</v>
      </c>
      <c r="C37" s="78"/>
      <c r="D37" s="56"/>
      <c r="E37" s="60"/>
      <c r="F37" s="97">
        <f>F5*8.3%</f>
        <v>83.4897</v>
      </c>
      <c r="G37" s="88" t="s">
        <v>57</v>
      </c>
      <c r="H37" s="51"/>
    </row>
    <row r="38" spans="1:8" ht="13.5" thickBot="1">
      <c r="A38" s="57" t="s">
        <v>66</v>
      </c>
      <c r="B38" s="73" t="s">
        <v>68</v>
      </c>
      <c r="C38" s="79"/>
      <c r="D38" s="58"/>
      <c r="E38" s="80"/>
      <c r="F38" s="98"/>
      <c r="G38" s="88"/>
      <c r="H38" s="51"/>
    </row>
    <row r="39" spans="1:8" ht="13.5" thickBot="1">
      <c r="A39" s="60"/>
      <c r="B39" s="81" t="s">
        <v>69</v>
      </c>
      <c r="C39" s="82"/>
      <c r="D39" s="61"/>
      <c r="E39" s="60"/>
      <c r="F39" s="99">
        <f>F5*15%</f>
        <v>150.885</v>
      </c>
      <c r="G39" s="88" t="s">
        <v>70</v>
      </c>
      <c r="H39" s="51"/>
    </row>
    <row r="40" spans="1:8" ht="13.5" thickBot="1">
      <c r="A40" s="75"/>
      <c r="B40" s="76" t="s">
        <v>71</v>
      </c>
      <c r="C40" s="83"/>
      <c r="D40" s="62"/>
      <c r="E40" s="60"/>
      <c r="F40" s="96">
        <f>F5*20%</f>
        <v>201.18</v>
      </c>
      <c r="G40" s="88" t="s">
        <v>70</v>
      </c>
      <c r="H40" s="51"/>
    </row>
    <row r="41" spans="1:8" ht="13.5" thickBot="1">
      <c r="A41" s="55" t="s">
        <v>72</v>
      </c>
      <c r="B41" s="84" t="s">
        <v>73</v>
      </c>
      <c r="C41" s="79"/>
      <c r="D41" s="58"/>
      <c r="E41" s="60"/>
      <c r="F41" s="99">
        <f>F5*5%</f>
        <v>50.295</v>
      </c>
      <c r="G41" s="88" t="s">
        <v>70</v>
      </c>
      <c r="H41" s="51"/>
    </row>
    <row r="42" spans="1:8" ht="13.5" thickBot="1">
      <c r="A42" s="55" t="s">
        <v>74</v>
      </c>
      <c r="B42" s="85" t="s">
        <v>75</v>
      </c>
      <c r="C42" s="82"/>
      <c r="D42" s="61"/>
      <c r="E42" s="60"/>
      <c r="F42" s="96">
        <f>F5*10%</f>
        <v>100.59</v>
      </c>
      <c r="G42" s="88" t="s">
        <v>70</v>
      </c>
      <c r="H42" s="51"/>
    </row>
    <row r="43" spans="1:8" ht="13.5" thickBot="1">
      <c r="A43" s="55" t="s">
        <v>76</v>
      </c>
      <c r="B43" s="85" t="s">
        <v>77</v>
      </c>
      <c r="C43" s="82"/>
      <c r="D43" s="61"/>
      <c r="E43" s="60"/>
      <c r="F43" s="96">
        <f>F5*5%</f>
        <v>50.295</v>
      </c>
      <c r="G43" s="88" t="s">
        <v>70</v>
      </c>
      <c r="H43" s="51"/>
    </row>
    <row r="44" spans="1:8" ht="13.5" thickBot="1">
      <c r="A44" s="55" t="s">
        <v>78</v>
      </c>
      <c r="B44" s="85" t="s">
        <v>79</v>
      </c>
      <c r="C44" s="82"/>
      <c r="D44" s="61"/>
      <c r="E44" s="60"/>
      <c r="F44" s="96">
        <f>F5*25%</f>
        <v>251.475</v>
      </c>
      <c r="G44" s="88" t="s">
        <v>70</v>
      </c>
      <c r="H44" s="51"/>
    </row>
    <row r="45" spans="1:8" ht="13.5" thickBot="1">
      <c r="A45" s="55" t="s">
        <v>80</v>
      </c>
      <c r="B45" s="85" t="s">
        <v>81</v>
      </c>
      <c r="C45" s="82"/>
      <c r="D45" s="61"/>
      <c r="E45" s="60"/>
      <c r="F45" s="96">
        <f>D5*45%</f>
        <v>18.106199999999998</v>
      </c>
      <c r="G45" s="88" t="s">
        <v>63</v>
      </c>
      <c r="H45" s="51"/>
    </row>
    <row r="46" spans="1:8" ht="13.5" thickBot="1">
      <c r="A46" s="55" t="s">
        <v>82</v>
      </c>
      <c r="B46" s="86" t="s">
        <v>83</v>
      </c>
      <c r="C46" s="83"/>
      <c r="D46" s="62"/>
      <c r="E46" s="60"/>
      <c r="F46" s="96">
        <f>F5*5%</f>
        <v>50.295</v>
      </c>
      <c r="G46" s="88" t="s">
        <v>70</v>
      </c>
      <c r="H46" s="51"/>
    </row>
    <row r="47" spans="1:8" ht="12.75">
      <c r="A47" s="51" t="s">
        <v>91</v>
      </c>
      <c r="B47" s="51"/>
      <c r="C47" s="51"/>
      <c r="D47" s="51"/>
      <c r="E47" s="51"/>
      <c r="F47" s="90"/>
      <c r="G47" s="88"/>
      <c r="H47" s="51"/>
    </row>
    <row r="48" spans="1:8" ht="12.75">
      <c r="A48" s="51" t="s">
        <v>92</v>
      </c>
      <c r="B48" s="51"/>
      <c r="C48" s="51"/>
      <c r="D48" s="51"/>
      <c r="E48" s="51"/>
      <c r="F48" s="90"/>
      <c r="G48" s="88"/>
      <c r="H48" s="51"/>
    </row>
    <row r="57" spans="6:8" ht="12.75">
      <c r="F57" s="90"/>
      <c r="G57" s="88"/>
      <c r="H57" s="51"/>
    </row>
  </sheetData>
  <mergeCells count="2">
    <mergeCell ref="A1:G1"/>
    <mergeCell ref="A2:G2"/>
  </mergeCells>
  <printOptions/>
  <pageMargins left="0.984251968503937" right="0.75" top="0.3937007874015748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45"/>
  <sheetViews>
    <sheetView tabSelected="1" workbookViewId="0" topLeftCell="A1975">
      <selection activeCell="F28" sqref="F28"/>
    </sheetView>
  </sheetViews>
  <sheetFormatPr defaultColWidth="11.421875" defaultRowHeight="12.75"/>
  <sheetData>
    <row r="1" spans="1:7" ht="12.75">
      <c r="A1" s="108" t="s">
        <v>0</v>
      </c>
      <c r="B1" s="108"/>
      <c r="C1" s="108"/>
      <c r="D1" s="108"/>
      <c r="E1" s="108"/>
      <c r="F1" s="108"/>
      <c r="G1" s="108"/>
    </row>
    <row r="2" spans="1:7" ht="12.75">
      <c r="A2" s="108" t="s">
        <v>172</v>
      </c>
      <c r="B2" s="108"/>
      <c r="C2" s="108"/>
      <c r="D2" s="108"/>
      <c r="E2" s="108"/>
      <c r="F2" s="108"/>
      <c r="G2" s="108"/>
    </row>
    <row r="3" spans="1:7" ht="12.75">
      <c r="A3" s="1"/>
      <c r="B3" s="1"/>
      <c r="C3" s="1"/>
      <c r="D3" s="1"/>
      <c r="E3" s="1"/>
      <c r="F3" s="1"/>
      <c r="G3" s="1"/>
    </row>
    <row r="5" spans="1:6" ht="12.75">
      <c r="A5" s="2" t="s">
        <v>1</v>
      </c>
      <c r="D5" s="2" t="s">
        <v>2</v>
      </c>
      <c r="F5" s="2" t="s">
        <v>3</v>
      </c>
    </row>
    <row r="6" ht="13.5" thickBot="1">
      <c r="A6" s="3"/>
    </row>
    <row r="7" spans="1:6" ht="13.5" thickBot="1">
      <c r="A7" s="109" t="s">
        <v>4</v>
      </c>
      <c r="B7" s="107"/>
      <c r="C7" s="6" t="s">
        <v>5</v>
      </c>
      <c r="D7" s="111">
        <v>55440</v>
      </c>
      <c r="E7" s="112" t="s">
        <v>6</v>
      </c>
      <c r="F7" s="111">
        <v>1386000</v>
      </c>
    </row>
    <row r="8" spans="1:6" ht="13.5" thickBot="1">
      <c r="A8" s="9" t="s">
        <v>7</v>
      </c>
      <c r="B8" s="10"/>
      <c r="C8" s="6" t="s">
        <v>8</v>
      </c>
      <c r="D8" s="111">
        <f>F8/25</f>
        <v>57657.6</v>
      </c>
      <c r="E8" s="112" t="s">
        <v>9</v>
      </c>
      <c r="F8" s="111">
        <f>F7*1.04</f>
        <v>1441440</v>
      </c>
    </row>
    <row r="9" spans="1:6" ht="13.5" thickBot="1">
      <c r="A9" s="11" t="s">
        <v>10</v>
      </c>
      <c r="B9" s="12"/>
      <c r="C9" s="6" t="s">
        <v>11</v>
      </c>
      <c r="D9" s="111">
        <f>F9/25</f>
        <v>60984.00000000001</v>
      </c>
      <c r="E9" s="112" t="s">
        <v>12</v>
      </c>
      <c r="F9" s="111">
        <f>F7*1.1</f>
        <v>1524600.0000000002</v>
      </c>
    </row>
    <row r="10" spans="1:6" ht="13.5" thickBot="1">
      <c r="A10" s="13" t="s">
        <v>13</v>
      </c>
      <c r="B10" s="10"/>
      <c r="C10" s="6" t="s">
        <v>14</v>
      </c>
      <c r="D10" s="111">
        <f>F10/25</f>
        <v>63201.59999999999</v>
      </c>
      <c r="E10" s="112" t="s">
        <v>15</v>
      </c>
      <c r="F10" s="111">
        <f>F7*1.14</f>
        <v>1580039.9999999998</v>
      </c>
    </row>
    <row r="11" spans="1:6" ht="12.75">
      <c r="A11" s="11" t="s">
        <v>16</v>
      </c>
      <c r="B11" s="12"/>
      <c r="D11" s="113"/>
      <c r="E11" s="114"/>
      <c r="F11" s="114"/>
    </row>
    <row r="12" spans="1:6" ht="12.75">
      <c r="A12" s="15" t="s">
        <v>17</v>
      </c>
      <c r="B12" s="16"/>
      <c r="D12" s="115"/>
      <c r="E12" s="114"/>
      <c r="F12" s="114"/>
    </row>
    <row r="13" spans="1:6" ht="13.5" thickBot="1">
      <c r="A13" s="15" t="s">
        <v>18</v>
      </c>
      <c r="B13" s="16"/>
      <c r="D13" s="116"/>
      <c r="E13" s="114"/>
      <c r="F13" s="114"/>
    </row>
    <row r="14" spans="1:6" ht="13.5" thickBot="1">
      <c r="A14" s="19" t="s">
        <v>19</v>
      </c>
      <c r="B14" s="20"/>
      <c r="C14" s="21" t="s">
        <v>20</v>
      </c>
      <c r="D14" s="111">
        <f>F14/25</f>
        <v>65419.2</v>
      </c>
      <c r="E14" s="117" t="s">
        <v>21</v>
      </c>
      <c r="F14" s="118">
        <f>F7*1.18</f>
        <v>1635480</v>
      </c>
    </row>
    <row r="15" spans="1:6" ht="13.5" thickBot="1">
      <c r="A15" s="23" t="s">
        <v>22</v>
      </c>
      <c r="B15" s="12"/>
      <c r="C15" s="21" t="s">
        <v>23</v>
      </c>
      <c r="D15" s="111">
        <f>F15/25</f>
        <v>67636.8</v>
      </c>
      <c r="E15" s="117" t="s">
        <v>24</v>
      </c>
      <c r="F15" s="111">
        <f>F7*1.22</f>
        <v>1690920</v>
      </c>
    </row>
    <row r="16" spans="1:6" ht="13.5" thickBot="1">
      <c r="A16" s="24" t="s">
        <v>25</v>
      </c>
      <c r="B16" s="20"/>
      <c r="C16" s="25"/>
      <c r="D16" s="115"/>
      <c r="E16" s="119"/>
      <c r="F16" s="114"/>
    </row>
    <row r="17" spans="1:6" ht="13.5" thickBot="1">
      <c r="A17" s="23" t="s">
        <v>26</v>
      </c>
      <c r="B17" s="12"/>
      <c r="C17" s="21" t="s">
        <v>27</v>
      </c>
      <c r="D17" s="111">
        <f>F17/25</f>
        <v>69854.4</v>
      </c>
      <c r="E17" s="117" t="s">
        <v>28</v>
      </c>
      <c r="F17" s="111">
        <f>F7*1.26</f>
        <v>1746360</v>
      </c>
    </row>
    <row r="18" spans="1:6" ht="13.5" thickBot="1">
      <c r="A18" s="24" t="s">
        <v>29</v>
      </c>
      <c r="B18" s="20"/>
      <c r="C18" s="25"/>
      <c r="D18" s="120"/>
      <c r="E18" s="119"/>
      <c r="F18" s="114"/>
    </row>
    <row r="19" spans="1:6" ht="13.5" thickBot="1">
      <c r="A19" s="23" t="s">
        <v>30</v>
      </c>
      <c r="B19" s="12"/>
      <c r="C19" s="21" t="s">
        <v>31</v>
      </c>
      <c r="D19" s="111">
        <f>F19/25</f>
        <v>72072</v>
      </c>
      <c r="E19" s="117" t="s">
        <v>32</v>
      </c>
      <c r="F19" s="111">
        <f>F7*1.3</f>
        <v>1801800</v>
      </c>
    </row>
    <row r="20" spans="1:2" ht="12.75">
      <c r="A20" s="28" t="s">
        <v>33</v>
      </c>
      <c r="B20" s="16"/>
    </row>
    <row r="21" spans="1:2" ht="13.5" thickBot="1">
      <c r="A21" s="29" t="s">
        <v>34</v>
      </c>
      <c r="B21" s="20"/>
    </row>
    <row r="23" spans="1:2" ht="12.75">
      <c r="A23" s="2" t="s">
        <v>35</v>
      </c>
      <c r="B23" s="2"/>
    </row>
    <row r="25" spans="1:6" ht="12.75">
      <c r="A25" s="2" t="s">
        <v>36</v>
      </c>
      <c r="F25" s="2" t="s">
        <v>37</v>
      </c>
    </row>
    <row r="26" ht="13.5" thickBot="1"/>
    <row r="27" spans="1:6" ht="13.5" thickBot="1">
      <c r="A27" s="13" t="s">
        <v>38</v>
      </c>
      <c r="B27" s="10"/>
      <c r="E27" s="30" t="s">
        <v>39</v>
      </c>
      <c r="F27" s="121">
        <v>1386000</v>
      </c>
    </row>
    <row r="28" spans="1:6" ht="13.5" thickBot="1">
      <c r="A28" s="13" t="s">
        <v>40</v>
      </c>
      <c r="B28" s="10"/>
      <c r="E28" s="30" t="s">
        <v>41</v>
      </c>
      <c r="F28" s="121">
        <f>F27*1.04</f>
        <v>1441440</v>
      </c>
    </row>
    <row r="29" spans="1:6" ht="13.5" thickBot="1">
      <c r="A29" s="13" t="s">
        <v>42</v>
      </c>
      <c r="B29" s="10"/>
      <c r="E29" s="30" t="s">
        <v>43</v>
      </c>
      <c r="F29" s="121">
        <f>F27*1.15</f>
        <v>1593899.9999999998</v>
      </c>
    </row>
    <row r="30" spans="1:6" ht="13.5" thickBot="1">
      <c r="A30" s="13" t="s">
        <v>44</v>
      </c>
      <c r="B30" s="10"/>
      <c r="E30" s="30" t="s">
        <v>45</v>
      </c>
      <c r="F30" s="121">
        <f>F27*1.2</f>
        <v>1663200</v>
      </c>
    </row>
    <row r="31" spans="1:6" ht="13.5" thickBot="1">
      <c r="A31" s="13" t="s">
        <v>46</v>
      </c>
      <c r="B31" s="10"/>
      <c r="E31" s="30" t="s">
        <v>47</v>
      </c>
      <c r="F31" s="121">
        <f>F27*1.26</f>
        <v>1746360</v>
      </c>
    </row>
    <row r="32" spans="1:6" ht="13.5" thickBot="1">
      <c r="A32" s="13" t="s">
        <v>48</v>
      </c>
      <c r="B32" s="10"/>
      <c r="E32" s="30" t="s">
        <v>49</v>
      </c>
      <c r="F32" s="121">
        <f>F27*1.3</f>
        <v>1801800</v>
      </c>
    </row>
    <row r="33" ht="12.75">
      <c r="F33" s="114"/>
    </row>
    <row r="34" spans="1:6" ht="12.75">
      <c r="A34" t="s">
        <v>50</v>
      </c>
      <c r="F34" s="114"/>
    </row>
    <row r="35" ht="12.75">
      <c r="F35" s="114"/>
    </row>
    <row r="36" ht="12.75">
      <c r="F36" s="114"/>
    </row>
    <row r="37" spans="1:6" ht="12.75">
      <c r="A37" s="2" t="s">
        <v>51</v>
      </c>
      <c r="F37" s="114"/>
    </row>
    <row r="38" ht="12.75">
      <c r="F38" s="114"/>
    </row>
    <row r="39" ht="13.5" thickBot="1">
      <c r="F39" s="114"/>
    </row>
    <row r="40" spans="1:7" ht="13.5" thickBot="1">
      <c r="A40" s="9" t="s">
        <v>52</v>
      </c>
      <c r="B40" s="106" t="s">
        <v>53</v>
      </c>
      <c r="C40" s="106"/>
      <c r="D40" s="107"/>
      <c r="E40" s="15"/>
      <c r="F40" s="122">
        <f>F7*10%</f>
        <v>138600</v>
      </c>
      <c r="G40" t="s">
        <v>54</v>
      </c>
    </row>
    <row r="41" spans="1:7" ht="13.5" thickBot="1">
      <c r="A41" s="9" t="s">
        <v>55</v>
      </c>
      <c r="B41" s="4" t="s">
        <v>56</v>
      </c>
      <c r="C41" s="32"/>
      <c r="D41" s="5"/>
      <c r="E41" s="15"/>
      <c r="F41" s="122">
        <f>D7*6%</f>
        <v>3326.4</v>
      </c>
      <c r="G41" t="s">
        <v>57</v>
      </c>
    </row>
    <row r="42" spans="1:7" ht="13.5" thickBot="1">
      <c r="A42" s="9" t="s">
        <v>58</v>
      </c>
      <c r="B42" s="4" t="s">
        <v>59</v>
      </c>
      <c r="C42" s="32"/>
      <c r="D42" s="5"/>
      <c r="E42" s="15"/>
      <c r="F42" s="122">
        <f>D7*20%</f>
        <v>11088</v>
      </c>
      <c r="G42" t="s">
        <v>57</v>
      </c>
    </row>
    <row r="43" spans="1:7" ht="13.5" thickBot="1">
      <c r="A43" s="9" t="s">
        <v>58</v>
      </c>
      <c r="B43" s="106" t="s">
        <v>60</v>
      </c>
      <c r="C43" s="106"/>
      <c r="D43" s="107"/>
      <c r="E43" s="15"/>
      <c r="F43" s="122">
        <f>D7*6%</f>
        <v>3326.4</v>
      </c>
      <c r="G43" t="s">
        <v>57</v>
      </c>
    </row>
    <row r="44" spans="1:7" ht="13.5" thickBot="1">
      <c r="A44" s="11" t="s">
        <v>61</v>
      </c>
      <c r="B44" s="34" t="s">
        <v>62</v>
      </c>
      <c r="C44" s="34"/>
      <c r="D44" s="35"/>
      <c r="E44" s="15"/>
      <c r="F44" s="122">
        <f>D7*45%</f>
        <v>24948</v>
      </c>
      <c r="G44" t="s">
        <v>63</v>
      </c>
    </row>
    <row r="45" spans="1:7" ht="13.5" thickBot="1">
      <c r="A45" s="36"/>
      <c r="B45" s="37" t="s">
        <v>64</v>
      </c>
      <c r="C45" s="37"/>
      <c r="D45" s="38"/>
      <c r="E45" s="15"/>
      <c r="F45" s="122">
        <f>D7*20%</f>
        <v>11088</v>
      </c>
      <c r="G45" t="s">
        <v>65</v>
      </c>
    </row>
    <row r="46" spans="1:7" ht="13.5" thickBot="1">
      <c r="A46" s="9" t="s">
        <v>66</v>
      </c>
      <c r="B46" s="32" t="s">
        <v>67</v>
      </c>
      <c r="C46" s="39"/>
      <c r="D46" s="10"/>
      <c r="E46" s="15"/>
      <c r="F46" s="123">
        <f>F7*8.3%</f>
        <v>115038</v>
      </c>
      <c r="G46" t="s">
        <v>57</v>
      </c>
    </row>
    <row r="47" spans="1:6" ht="13.5" thickBot="1">
      <c r="A47" s="11" t="s">
        <v>66</v>
      </c>
      <c r="B47" s="34" t="s">
        <v>68</v>
      </c>
      <c r="C47" s="42"/>
      <c r="D47" s="12"/>
      <c r="E47" s="43"/>
      <c r="F47" s="120"/>
    </row>
    <row r="48" spans="1:7" ht="13.5" thickBot="1">
      <c r="A48" s="15"/>
      <c r="B48" s="44" t="s">
        <v>69</v>
      </c>
      <c r="C48" s="45"/>
      <c r="D48" s="16"/>
      <c r="E48" s="15"/>
      <c r="F48" s="124">
        <f>F7*15%</f>
        <v>207900</v>
      </c>
      <c r="G48" t="s">
        <v>70</v>
      </c>
    </row>
    <row r="49" spans="1:7" ht="13.5" thickBot="1">
      <c r="A49" s="36"/>
      <c r="B49" s="37" t="s">
        <v>71</v>
      </c>
      <c r="C49" s="47"/>
      <c r="D49" s="20"/>
      <c r="E49" s="15"/>
      <c r="F49" s="122">
        <f>F7*20%</f>
        <v>277200</v>
      </c>
      <c r="G49" t="s">
        <v>70</v>
      </c>
    </row>
    <row r="50" spans="1:7" ht="13.5" thickBot="1">
      <c r="A50" s="9" t="s">
        <v>72</v>
      </c>
      <c r="B50" s="48" t="s">
        <v>73</v>
      </c>
      <c r="C50" s="42"/>
      <c r="D50" s="12"/>
      <c r="E50" s="15"/>
      <c r="F50" s="124">
        <f>F7*5%</f>
        <v>69300</v>
      </c>
      <c r="G50" t="s">
        <v>70</v>
      </c>
    </row>
    <row r="51" spans="1:7" ht="13.5" thickBot="1">
      <c r="A51" s="9" t="s">
        <v>74</v>
      </c>
      <c r="B51" s="49" t="s">
        <v>75</v>
      </c>
      <c r="C51" s="45"/>
      <c r="D51" s="16"/>
      <c r="E51" s="15"/>
      <c r="F51" s="122">
        <f>F7*10%</f>
        <v>138600</v>
      </c>
      <c r="G51" t="s">
        <v>70</v>
      </c>
    </row>
    <row r="52" spans="1:7" ht="13.5" thickBot="1">
      <c r="A52" s="9" t="s">
        <v>76</v>
      </c>
      <c r="B52" s="49" t="s">
        <v>77</v>
      </c>
      <c r="C52" s="45"/>
      <c r="D52" s="16"/>
      <c r="E52" s="15"/>
      <c r="F52" s="122">
        <f>F7*5%</f>
        <v>69300</v>
      </c>
      <c r="G52" t="s">
        <v>70</v>
      </c>
    </row>
    <row r="53" spans="1:7" ht="13.5" thickBot="1">
      <c r="A53" s="9" t="s">
        <v>78</v>
      </c>
      <c r="B53" s="49" t="s">
        <v>79</v>
      </c>
      <c r="C53" s="45"/>
      <c r="D53" s="16"/>
      <c r="E53" s="15"/>
      <c r="F53" s="122">
        <f>F7*25%</f>
        <v>346500</v>
      </c>
      <c r="G53" t="s">
        <v>70</v>
      </c>
    </row>
    <row r="54" spans="1:7" ht="13.5" thickBot="1">
      <c r="A54" s="9" t="s">
        <v>80</v>
      </c>
      <c r="B54" s="49" t="s">
        <v>81</v>
      </c>
      <c r="C54" s="45"/>
      <c r="D54" s="16"/>
      <c r="E54" s="15"/>
      <c r="F54" s="122">
        <f>D7*45%</f>
        <v>24948</v>
      </c>
      <c r="G54" t="s">
        <v>63</v>
      </c>
    </row>
    <row r="55" spans="1:7" ht="13.5" thickBot="1">
      <c r="A55" s="9" t="s">
        <v>82</v>
      </c>
      <c r="B55" s="50" t="s">
        <v>83</v>
      </c>
      <c r="C55" s="47"/>
      <c r="D55" s="20"/>
      <c r="E55" s="15"/>
      <c r="F55" s="122">
        <f>F7*5%</f>
        <v>69300</v>
      </c>
      <c r="G55" t="s">
        <v>70</v>
      </c>
    </row>
    <row r="58" spans="1:7" ht="12.75">
      <c r="A58" s="108" t="s">
        <v>0</v>
      </c>
      <c r="B58" s="108"/>
      <c r="C58" s="108"/>
      <c r="D58" s="108"/>
      <c r="E58" s="108"/>
      <c r="F58" s="108"/>
      <c r="G58" s="108"/>
    </row>
    <row r="59" spans="1:7" ht="12.75">
      <c r="A59" s="108" t="s">
        <v>171</v>
      </c>
      <c r="B59" s="108"/>
      <c r="C59" s="108"/>
      <c r="D59" s="108"/>
      <c r="E59" s="108"/>
      <c r="F59" s="108"/>
      <c r="G59" s="108"/>
    </row>
    <row r="60" spans="1:7" ht="12.75">
      <c r="A60" s="1"/>
      <c r="B60" s="1"/>
      <c r="C60" s="1"/>
      <c r="D60" s="1"/>
      <c r="E60" s="1"/>
      <c r="F60" s="1"/>
      <c r="G60" s="1"/>
    </row>
    <row r="62" spans="1:6" ht="12.75">
      <c r="A62" s="2" t="s">
        <v>1</v>
      </c>
      <c r="D62" s="2" t="s">
        <v>2</v>
      </c>
      <c r="F62" s="2" t="s">
        <v>3</v>
      </c>
    </row>
    <row r="63" ht="13.5" thickBot="1">
      <c r="A63" s="3"/>
    </row>
    <row r="64" spans="1:6" ht="13.5" thickBot="1">
      <c r="A64" s="109" t="s">
        <v>4</v>
      </c>
      <c r="B64" s="107"/>
      <c r="C64" s="6" t="s">
        <v>5</v>
      </c>
      <c r="D64" s="111">
        <v>60312</v>
      </c>
      <c r="E64" s="112" t="s">
        <v>6</v>
      </c>
      <c r="F64" s="111">
        <v>1507800</v>
      </c>
    </row>
    <row r="65" spans="1:6" ht="13.5" thickBot="1">
      <c r="A65" s="9" t="s">
        <v>7</v>
      </c>
      <c r="B65" s="10"/>
      <c r="C65" s="6" t="s">
        <v>8</v>
      </c>
      <c r="D65" s="111">
        <f>F65/25</f>
        <v>62724.48</v>
      </c>
      <c r="E65" s="112" t="s">
        <v>9</v>
      </c>
      <c r="F65" s="111">
        <f>F64*1.04</f>
        <v>1568112</v>
      </c>
    </row>
    <row r="66" spans="1:6" ht="13.5" thickBot="1">
      <c r="A66" s="11" t="s">
        <v>10</v>
      </c>
      <c r="B66" s="12"/>
      <c r="C66" s="6" t="s">
        <v>11</v>
      </c>
      <c r="D66" s="111">
        <f>F66/25</f>
        <v>66343.20000000001</v>
      </c>
      <c r="E66" s="112" t="s">
        <v>12</v>
      </c>
      <c r="F66" s="111">
        <f>F64*1.1</f>
        <v>1658580.0000000002</v>
      </c>
    </row>
    <row r="67" spans="1:6" ht="13.5" thickBot="1">
      <c r="A67" s="13" t="s">
        <v>13</v>
      </c>
      <c r="B67" s="10"/>
      <c r="C67" s="6" t="s">
        <v>14</v>
      </c>
      <c r="D67" s="111">
        <f>F67/25</f>
        <v>68755.68</v>
      </c>
      <c r="E67" s="112" t="s">
        <v>15</v>
      </c>
      <c r="F67" s="111">
        <f>F64*1.14</f>
        <v>1718891.9999999998</v>
      </c>
    </row>
    <row r="68" spans="1:6" ht="12.75">
      <c r="A68" s="11" t="s">
        <v>16</v>
      </c>
      <c r="B68" s="12"/>
      <c r="D68" s="113"/>
      <c r="E68" s="114"/>
      <c r="F68" s="114"/>
    </row>
    <row r="69" spans="1:6" ht="12.75">
      <c r="A69" s="15" t="s">
        <v>17</v>
      </c>
      <c r="B69" s="16"/>
      <c r="D69" s="115"/>
      <c r="E69" s="114"/>
      <c r="F69" s="114"/>
    </row>
    <row r="70" spans="1:6" ht="13.5" thickBot="1">
      <c r="A70" s="15" t="s">
        <v>18</v>
      </c>
      <c r="B70" s="16"/>
      <c r="D70" s="116"/>
      <c r="E70" s="114"/>
      <c r="F70" s="114"/>
    </row>
    <row r="71" spans="1:6" ht="13.5" thickBot="1">
      <c r="A71" s="19" t="s">
        <v>19</v>
      </c>
      <c r="B71" s="20"/>
      <c r="C71" s="21" t="s">
        <v>20</v>
      </c>
      <c r="D71" s="111">
        <f>F71/25</f>
        <v>71168.16</v>
      </c>
      <c r="E71" s="117" t="s">
        <v>21</v>
      </c>
      <c r="F71" s="118">
        <f>F64*1.18</f>
        <v>1779204</v>
      </c>
    </row>
    <row r="72" spans="1:6" ht="13.5" thickBot="1">
      <c r="A72" s="23" t="s">
        <v>22</v>
      </c>
      <c r="B72" s="12"/>
      <c r="C72" s="21" t="s">
        <v>23</v>
      </c>
      <c r="D72" s="111">
        <f>F72/25</f>
        <v>73580.64</v>
      </c>
      <c r="E72" s="117" t="s">
        <v>24</v>
      </c>
      <c r="F72" s="111">
        <f>F64*1.22</f>
        <v>1839516</v>
      </c>
    </row>
    <row r="73" spans="1:6" ht="13.5" thickBot="1">
      <c r="A73" s="24" t="s">
        <v>25</v>
      </c>
      <c r="B73" s="20"/>
      <c r="C73" s="25"/>
      <c r="D73" s="115"/>
      <c r="E73" s="119"/>
      <c r="F73" s="114"/>
    </row>
    <row r="74" spans="1:6" ht="13.5" thickBot="1">
      <c r="A74" s="23" t="s">
        <v>26</v>
      </c>
      <c r="B74" s="12"/>
      <c r="C74" s="21" t="s">
        <v>27</v>
      </c>
      <c r="D74" s="111">
        <f>F74/25</f>
        <v>75993.12</v>
      </c>
      <c r="E74" s="117" t="s">
        <v>28</v>
      </c>
      <c r="F74" s="111">
        <f>F64*1.26</f>
        <v>1899828</v>
      </c>
    </row>
    <row r="75" spans="1:6" ht="13.5" thickBot="1">
      <c r="A75" s="24" t="s">
        <v>29</v>
      </c>
      <c r="B75" s="20"/>
      <c r="C75" s="25"/>
      <c r="D75" s="120"/>
      <c r="E75" s="119"/>
      <c r="F75" s="114"/>
    </row>
    <row r="76" spans="1:6" ht="13.5" thickBot="1">
      <c r="A76" s="23" t="s">
        <v>30</v>
      </c>
      <c r="B76" s="12"/>
      <c r="C76" s="21" t="s">
        <v>31</v>
      </c>
      <c r="D76" s="111">
        <f>F76/25</f>
        <v>78405.6</v>
      </c>
      <c r="E76" s="117" t="s">
        <v>32</v>
      </c>
      <c r="F76" s="111">
        <f>F64*1.3</f>
        <v>1960140</v>
      </c>
    </row>
    <row r="77" spans="1:2" ht="12.75">
      <c r="A77" s="28" t="s">
        <v>33</v>
      </c>
      <c r="B77" s="16"/>
    </row>
    <row r="78" spans="1:2" ht="13.5" thickBot="1">
      <c r="A78" s="29" t="s">
        <v>34</v>
      </c>
      <c r="B78" s="20"/>
    </row>
    <row r="80" spans="1:2" ht="12.75">
      <c r="A80" s="2" t="s">
        <v>35</v>
      </c>
      <c r="B80" s="2"/>
    </row>
    <row r="82" spans="1:6" ht="12.75">
      <c r="A82" s="2" t="s">
        <v>36</v>
      </c>
      <c r="F82" s="2" t="s">
        <v>37</v>
      </c>
    </row>
    <row r="83" ht="13.5" thickBot="1"/>
    <row r="84" spans="1:6" ht="13.5" thickBot="1">
      <c r="A84" s="13" t="s">
        <v>38</v>
      </c>
      <c r="B84" s="10"/>
      <c r="E84" s="30" t="s">
        <v>39</v>
      </c>
      <c r="F84" s="121">
        <v>1507800</v>
      </c>
    </row>
    <row r="85" spans="1:6" ht="13.5" thickBot="1">
      <c r="A85" s="13" t="s">
        <v>40</v>
      </c>
      <c r="B85" s="10"/>
      <c r="E85" s="30" t="s">
        <v>41</v>
      </c>
      <c r="F85" s="121">
        <f>F84*1.04</f>
        <v>1568112</v>
      </c>
    </row>
    <row r="86" spans="1:6" ht="13.5" thickBot="1">
      <c r="A86" s="13" t="s">
        <v>42</v>
      </c>
      <c r="B86" s="10"/>
      <c r="E86" s="30" t="s">
        <v>43</v>
      </c>
      <c r="F86" s="121">
        <f>F84*1.15</f>
        <v>1733969.9999999998</v>
      </c>
    </row>
    <row r="87" spans="1:6" ht="13.5" thickBot="1">
      <c r="A87" s="13" t="s">
        <v>44</v>
      </c>
      <c r="B87" s="10"/>
      <c r="E87" s="30" t="s">
        <v>45</v>
      </c>
      <c r="F87" s="121">
        <f>F84*1.2</f>
        <v>1809360</v>
      </c>
    </row>
    <row r="88" spans="1:6" ht="13.5" thickBot="1">
      <c r="A88" s="13" t="s">
        <v>46</v>
      </c>
      <c r="B88" s="10"/>
      <c r="E88" s="30" t="s">
        <v>47</v>
      </c>
      <c r="F88" s="121">
        <f>F84*1.26</f>
        <v>1899828</v>
      </c>
    </row>
    <row r="89" spans="1:6" ht="13.5" thickBot="1">
      <c r="A89" s="13" t="s">
        <v>48</v>
      </c>
      <c r="B89" s="10"/>
      <c r="E89" s="30" t="s">
        <v>49</v>
      </c>
      <c r="F89" s="121">
        <f>F84*1.3</f>
        <v>1960140</v>
      </c>
    </row>
    <row r="90" ht="12.75">
      <c r="F90" s="114"/>
    </row>
    <row r="91" spans="1:6" ht="12.75">
      <c r="A91" t="s">
        <v>50</v>
      </c>
      <c r="F91" s="114"/>
    </row>
    <row r="92" ht="12.75">
      <c r="F92" s="114"/>
    </row>
    <row r="93" ht="12.75">
      <c r="F93" s="114"/>
    </row>
    <row r="94" spans="1:6" ht="12.75">
      <c r="A94" s="2" t="s">
        <v>51</v>
      </c>
      <c r="F94" s="114"/>
    </row>
    <row r="95" ht="12.75">
      <c r="F95" s="114"/>
    </row>
    <row r="96" ht="13.5" thickBot="1">
      <c r="F96" s="114"/>
    </row>
    <row r="97" spans="1:7" ht="13.5" thickBot="1">
      <c r="A97" s="9" t="s">
        <v>52</v>
      </c>
      <c r="B97" s="106" t="s">
        <v>53</v>
      </c>
      <c r="C97" s="106"/>
      <c r="D97" s="107"/>
      <c r="E97" s="15"/>
      <c r="F97" s="122">
        <f>F64*10%</f>
        <v>150780</v>
      </c>
      <c r="G97" t="s">
        <v>54</v>
      </c>
    </row>
    <row r="98" spans="1:7" ht="13.5" thickBot="1">
      <c r="A98" s="9" t="s">
        <v>55</v>
      </c>
      <c r="B98" s="4" t="s">
        <v>56</v>
      </c>
      <c r="C98" s="32"/>
      <c r="D98" s="5"/>
      <c r="E98" s="15"/>
      <c r="F98" s="122">
        <f>D64*6%</f>
        <v>3618.72</v>
      </c>
      <c r="G98" t="s">
        <v>57</v>
      </c>
    </row>
    <row r="99" spans="1:7" ht="13.5" thickBot="1">
      <c r="A99" s="9" t="s">
        <v>58</v>
      </c>
      <c r="B99" s="4" t="s">
        <v>59</v>
      </c>
      <c r="C99" s="32"/>
      <c r="D99" s="5"/>
      <c r="E99" s="15"/>
      <c r="F99" s="122">
        <f>D64*20%</f>
        <v>12062.400000000001</v>
      </c>
      <c r="G99" t="s">
        <v>57</v>
      </c>
    </row>
    <row r="100" spans="1:7" ht="13.5" thickBot="1">
      <c r="A100" s="9" t="s">
        <v>58</v>
      </c>
      <c r="B100" s="106" t="s">
        <v>60</v>
      </c>
      <c r="C100" s="106"/>
      <c r="D100" s="107"/>
      <c r="E100" s="15"/>
      <c r="F100" s="122">
        <f>D64*6%</f>
        <v>3618.72</v>
      </c>
      <c r="G100" t="s">
        <v>57</v>
      </c>
    </row>
    <row r="101" spans="1:7" ht="13.5" thickBot="1">
      <c r="A101" s="11" t="s">
        <v>61</v>
      </c>
      <c r="B101" s="34" t="s">
        <v>62</v>
      </c>
      <c r="C101" s="34"/>
      <c r="D101" s="35"/>
      <c r="E101" s="15"/>
      <c r="F101" s="122">
        <f>D64*45%</f>
        <v>27140.4</v>
      </c>
      <c r="G101" t="s">
        <v>63</v>
      </c>
    </row>
    <row r="102" spans="1:7" ht="13.5" thickBot="1">
      <c r="A102" s="36"/>
      <c r="B102" s="37" t="s">
        <v>64</v>
      </c>
      <c r="C102" s="37"/>
      <c r="D102" s="38"/>
      <c r="E102" s="15"/>
      <c r="F102" s="122">
        <f>D64*20%</f>
        <v>12062.400000000001</v>
      </c>
      <c r="G102" t="s">
        <v>65</v>
      </c>
    </row>
    <row r="103" spans="1:7" ht="13.5" thickBot="1">
      <c r="A103" s="9" t="s">
        <v>66</v>
      </c>
      <c r="B103" s="32" t="s">
        <v>67</v>
      </c>
      <c r="C103" s="39"/>
      <c r="D103" s="10"/>
      <c r="E103" s="15"/>
      <c r="F103" s="123">
        <f>F64*8.3%</f>
        <v>125147.40000000001</v>
      </c>
      <c r="G103" t="s">
        <v>57</v>
      </c>
    </row>
    <row r="104" spans="1:6" ht="13.5" thickBot="1">
      <c r="A104" s="11" t="s">
        <v>66</v>
      </c>
      <c r="B104" s="34" t="s">
        <v>68</v>
      </c>
      <c r="C104" s="42"/>
      <c r="D104" s="12"/>
      <c r="E104" s="43"/>
      <c r="F104" s="120"/>
    </row>
    <row r="105" spans="1:7" ht="13.5" thickBot="1">
      <c r="A105" s="15"/>
      <c r="B105" s="44" t="s">
        <v>69</v>
      </c>
      <c r="C105" s="45"/>
      <c r="D105" s="16"/>
      <c r="E105" s="15"/>
      <c r="F105" s="124">
        <f>F64*15%</f>
        <v>226170</v>
      </c>
      <c r="G105" t="s">
        <v>70</v>
      </c>
    </row>
    <row r="106" spans="1:7" ht="13.5" thickBot="1">
      <c r="A106" s="36"/>
      <c r="B106" s="37" t="s">
        <v>71</v>
      </c>
      <c r="C106" s="47"/>
      <c r="D106" s="20"/>
      <c r="E106" s="15"/>
      <c r="F106" s="122">
        <f>F64*20%</f>
        <v>301560</v>
      </c>
      <c r="G106" t="s">
        <v>70</v>
      </c>
    </row>
    <row r="107" spans="1:7" ht="13.5" thickBot="1">
      <c r="A107" s="9" t="s">
        <v>72</v>
      </c>
      <c r="B107" s="48" t="s">
        <v>73</v>
      </c>
      <c r="C107" s="42"/>
      <c r="D107" s="12"/>
      <c r="E107" s="15"/>
      <c r="F107" s="124">
        <f>F64*5%</f>
        <v>75390</v>
      </c>
      <c r="G107" t="s">
        <v>70</v>
      </c>
    </row>
    <row r="108" spans="1:7" ht="13.5" thickBot="1">
      <c r="A108" s="9" t="s">
        <v>74</v>
      </c>
      <c r="B108" s="49" t="s">
        <v>75</v>
      </c>
      <c r="C108" s="45"/>
      <c r="D108" s="16"/>
      <c r="E108" s="15"/>
      <c r="F108" s="122">
        <f>F64*10%</f>
        <v>150780</v>
      </c>
      <c r="G108" t="s">
        <v>70</v>
      </c>
    </row>
    <row r="109" spans="1:7" ht="13.5" thickBot="1">
      <c r="A109" s="9" t="s">
        <v>76</v>
      </c>
      <c r="B109" s="49" t="s">
        <v>77</v>
      </c>
      <c r="C109" s="45"/>
      <c r="D109" s="16"/>
      <c r="E109" s="15"/>
      <c r="F109" s="122">
        <f>F64*5%</f>
        <v>75390</v>
      </c>
      <c r="G109" t="s">
        <v>70</v>
      </c>
    </row>
    <row r="110" spans="1:7" ht="13.5" thickBot="1">
      <c r="A110" s="9" t="s">
        <v>78</v>
      </c>
      <c r="B110" s="49" t="s">
        <v>79</v>
      </c>
      <c r="C110" s="45"/>
      <c r="D110" s="16"/>
      <c r="E110" s="15"/>
      <c r="F110" s="122">
        <f>F64*25%</f>
        <v>376950</v>
      </c>
      <c r="G110" t="s">
        <v>70</v>
      </c>
    </row>
    <row r="111" spans="1:7" ht="13.5" thickBot="1">
      <c r="A111" s="9" t="s">
        <v>80</v>
      </c>
      <c r="B111" s="49" t="s">
        <v>81</v>
      </c>
      <c r="C111" s="45"/>
      <c r="D111" s="16"/>
      <c r="E111" s="15"/>
      <c r="F111" s="122">
        <f>D64*45%</f>
        <v>27140.4</v>
      </c>
      <c r="G111" t="s">
        <v>63</v>
      </c>
    </row>
    <row r="112" spans="1:7" ht="13.5" thickBot="1">
      <c r="A112" s="9" t="s">
        <v>82</v>
      </c>
      <c r="B112" s="50" t="s">
        <v>83</v>
      </c>
      <c r="C112" s="47"/>
      <c r="D112" s="20"/>
      <c r="E112" s="15"/>
      <c r="F112" s="122">
        <f>F64*5%</f>
        <v>75390</v>
      </c>
      <c r="G112" t="s">
        <v>70</v>
      </c>
    </row>
    <row r="115" spans="1:7" ht="12.75">
      <c r="A115" s="108" t="s">
        <v>0</v>
      </c>
      <c r="B115" s="108"/>
      <c r="C115" s="108"/>
      <c r="D115" s="108"/>
      <c r="E115" s="108"/>
      <c r="F115" s="108"/>
      <c r="G115" s="108"/>
    </row>
    <row r="116" spans="1:7" ht="12.75">
      <c r="A116" s="108" t="s">
        <v>170</v>
      </c>
      <c r="B116" s="108"/>
      <c r="C116" s="108"/>
      <c r="D116" s="108"/>
      <c r="E116" s="108"/>
      <c r="F116" s="108"/>
      <c r="G116" s="108"/>
    </row>
    <row r="117" spans="1:7" ht="12.75">
      <c r="A117" s="1"/>
      <c r="B117" s="1"/>
      <c r="C117" s="1"/>
      <c r="D117" s="1"/>
      <c r="E117" s="1"/>
      <c r="F117" s="1"/>
      <c r="G117" s="1"/>
    </row>
    <row r="119" spans="1:6" ht="12.75">
      <c r="A119" s="2" t="s">
        <v>1</v>
      </c>
      <c r="D119" s="2" t="s">
        <v>2</v>
      </c>
      <c r="F119" s="2" t="s">
        <v>3</v>
      </c>
    </row>
    <row r="120" ht="13.5" thickBot="1">
      <c r="A120" s="3"/>
    </row>
    <row r="121" spans="1:6" ht="13.5" thickBot="1">
      <c r="A121" s="109" t="s">
        <v>4</v>
      </c>
      <c r="B121" s="107"/>
      <c r="C121" s="6" t="s">
        <v>5</v>
      </c>
      <c r="D121" s="111">
        <v>76596</v>
      </c>
      <c r="E121" s="112" t="s">
        <v>6</v>
      </c>
      <c r="F121" s="111">
        <v>1914906</v>
      </c>
    </row>
    <row r="122" spans="1:6" ht="13.5" thickBot="1">
      <c r="A122" s="9" t="s">
        <v>7</v>
      </c>
      <c r="B122" s="10"/>
      <c r="C122" s="6" t="s">
        <v>8</v>
      </c>
      <c r="D122" s="111">
        <f>F122/25</f>
        <v>79660.0896</v>
      </c>
      <c r="E122" s="112" t="s">
        <v>9</v>
      </c>
      <c r="F122" s="111">
        <f>F121*1.04</f>
        <v>1991502.24</v>
      </c>
    </row>
    <row r="123" spans="1:6" ht="13.5" thickBot="1">
      <c r="A123" s="11" t="s">
        <v>10</v>
      </c>
      <c r="B123" s="12"/>
      <c r="C123" s="6" t="s">
        <v>11</v>
      </c>
      <c r="D123" s="111">
        <f>F123/25</f>
        <v>84255.864</v>
      </c>
      <c r="E123" s="112" t="s">
        <v>12</v>
      </c>
      <c r="F123" s="111">
        <f>F121*1.1</f>
        <v>2106396.6</v>
      </c>
    </row>
    <row r="124" spans="1:6" ht="13.5" thickBot="1">
      <c r="A124" s="13" t="s">
        <v>13</v>
      </c>
      <c r="B124" s="10"/>
      <c r="C124" s="6" t="s">
        <v>14</v>
      </c>
      <c r="D124" s="111">
        <f>F124/25</f>
        <v>87319.71359999999</v>
      </c>
      <c r="E124" s="112" t="s">
        <v>15</v>
      </c>
      <c r="F124" s="111">
        <f>F121*1.14</f>
        <v>2182992.84</v>
      </c>
    </row>
    <row r="125" spans="1:6" ht="12.75">
      <c r="A125" s="11" t="s">
        <v>16</v>
      </c>
      <c r="B125" s="12"/>
      <c r="D125" s="113"/>
      <c r="E125" s="114"/>
      <c r="F125" s="114"/>
    </row>
    <row r="126" spans="1:6" ht="12.75">
      <c r="A126" s="15" t="s">
        <v>17</v>
      </c>
      <c r="B126" s="16"/>
      <c r="D126" s="115"/>
      <c r="E126" s="114"/>
      <c r="F126" s="114"/>
    </row>
    <row r="127" spans="1:6" ht="13.5" thickBot="1">
      <c r="A127" s="15" t="s">
        <v>18</v>
      </c>
      <c r="B127" s="16"/>
      <c r="D127" s="116"/>
      <c r="E127" s="114"/>
      <c r="F127" s="114"/>
    </row>
    <row r="128" spans="1:6" ht="13.5" thickBot="1">
      <c r="A128" s="19" t="s">
        <v>19</v>
      </c>
      <c r="B128" s="20"/>
      <c r="C128" s="21" t="s">
        <v>20</v>
      </c>
      <c r="D128" s="111">
        <f>F128/25</f>
        <v>90383.5632</v>
      </c>
      <c r="E128" s="117" t="s">
        <v>21</v>
      </c>
      <c r="F128" s="118">
        <f>F121*1.18</f>
        <v>2259589.08</v>
      </c>
    </row>
    <row r="129" spans="1:6" ht="13.5" thickBot="1">
      <c r="A129" s="23" t="s">
        <v>22</v>
      </c>
      <c r="B129" s="12"/>
      <c r="C129" s="21" t="s">
        <v>23</v>
      </c>
      <c r="D129" s="111">
        <f>F129/25</f>
        <v>93447.41279999999</v>
      </c>
      <c r="E129" s="117" t="s">
        <v>24</v>
      </c>
      <c r="F129" s="111">
        <f>F121*1.22</f>
        <v>2336185.32</v>
      </c>
    </row>
    <row r="130" spans="1:6" ht="13.5" thickBot="1">
      <c r="A130" s="24" t="s">
        <v>25</v>
      </c>
      <c r="B130" s="20"/>
      <c r="C130" s="25"/>
      <c r="D130" s="115"/>
      <c r="E130" s="119"/>
      <c r="F130" s="114"/>
    </row>
    <row r="131" spans="1:6" ht="13.5" thickBot="1">
      <c r="A131" s="23" t="s">
        <v>26</v>
      </c>
      <c r="B131" s="12"/>
      <c r="C131" s="21" t="s">
        <v>27</v>
      </c>
      <c r="D131" s="111">
        <f>F131/25</f>
        <v>96511.2624</v>
      </c>
      <c r="E131" s="117" t="s">
        <v>28</v>
      </c>
      <c r="F131" s="111">
        <f>F121*1.26</f>
        <v>2412781.56</v>
      </c>
    </row>
    <row r="132" spans="1:6" ht="13.5" thickBot="1">
      <c r="A132" s="24" t="s">
        <v>29</v>
      </c>
      <c r="B132" s="20"/>
      <c r="C132" s="25"/>
      <c r="D132" s="120"/>
      <c r="E132" s="119"/>
      <c r="F132" s="114"/>
    </row>
    <row r="133" spans="1:6" ht="13.5" thickBot="1">
      <c r="A133" s="23" t="s">
        <v>30</v>
      </c>
      <c r="B133" s="12"/>
      <c r="C133" s="21" t="s">
        <v>31</v>
      </c>
      <c r="D133" s="111">
        <f>F133/25</f>
        <v>99575.11200000001</v>
      </c>
      <c r="E133" s="117" t="s">
        <v>32</v>
      </c>
      <c r="F133" s="111">
        <f>F121*1.3</f>
        <v>2489377.8000000003</v>
      </c>
    </row>
    <row r="134" spans="1:2" ht="12.75">
      <c r="A134" s="28" t="s">
        <v>33</v>
      </c>
      <c r="B134" s="16"/>
    </row>
    <row r="135" spans="1:2" ht="13.5" thickBot="1">
      <c r="A135" s="29" t="s">
        <v>34</v>
      </c>
      <c r="B135" s="20"/>
    </row>
    <row r="137" spans="1:2" ht="12.75">
      <c r="A137" s="2" t="s">
        <v>35</v>
      </c>
      <c r="B137" s="2"/>
    </row>
    <row r="139" spans="1:6" ht="12.75">
      <c r="A139" s="2" t="s">
        <v>36</v>
      </c>
      <c r="F139" s="2" t="s">
        <v>37</v>
      </c>
    </row>
    <row r="140" ht="13.5" thickBot="1"/>
    <row r="141" spans="1:6" ht="13.5" thickBot="1">
      <c r="A141" s="13" t="s">
        <v>38</v>
      </c>
      <c r="B141" s="10"/>
      <c r="E141" s="30" t="s">
        <v>39</v>
      </c>
      <c r="F141" s="121">
        <v>1914906</v>
      </c>
    </row>
    <row r="142" spans="1:6" ht="13.5" thickBot="1">
      <c r="A142" s="13" t="s">
        <v>40</v>
      </c>
      <c r="B142" s="10"/>
      <c r="E142" s="30" t="s">
        <v>41</v>
      </c>
      <c r="F142" s="121">
        <f>F141*1.04</f>
        <v>1991502.24</v>
      </c>
    </row>
    <row r="143" spans="1:6" ht="13.5" thickBot="1">
      <c r="A143" s="13" t="s">
        <v>42</v>
      </c>
      <c r="B143" s="10"/>
      <c r="E143" s="30" t="s">
        <v>43</v>
      </c>
      <c r="F143" s="121">
        <f>F141*1.15</f>
        <v>2202141.9</v>
      </c>
    </row>
    <row r="144" spans="1:6" ht="13.5" thickBot="1">
      <c r="A144" s="13" t="s">
        <v>44</v>
      </c>
      <c r="B144" s="10"/>
      <c r="E144" s="30" t="s">
        <v>45</v>
      </c>
      <c r="F144" s="121">
        <f>F141*1.2</f>
        <v>2297887.1999999997</v>
      </c>
    </row>
    <row r="145" spans="1:6" ht="13.5" thickBot="1">
      <c r="A145" s="13" t="s">
        <v>46</v>
      </c>
      <c r="B145" s="10"/>
      <c r="E145" s="30" t="s">
        <v>47</v>
      </c>
      <c r="F145" s="121">
        <f>F141*1.26</f>
        <v>2412781.56</v>
      </c>
    </row>
    <row r="146" spans="1:6" ht="13.5" thickBot="1">
      <c r="A146" s="13" t="s">
        <v>48</v>
      </c>
      <c r="B146" s="10"/>
      <c r="E146" s="30" t="s">
        <v>49</v>
      </c>
      <c r="F146" s="121">
        <f>F141*1.3</f>
        <v>2489377.8000000003</v>
      </c>
    </row>
    <row r="147" ht="12.75">
      <c r="F147" s="114"/>
    </row>
    <row r="148" spans="1:6" ht="12.75">
      <c r="A148" t="s">
        <v>50</v>
      </c>
      <c r="F148" s="114"/>
    </row>
    <row r="149" ht="12.75">
      <c r="F149" s="114"/>
    </row>
    <row r="150" ht="12.75">
      <c r="F150" s="114"/>
    </row>
    <row r="151" spans="1:6" ht="12.75">
      <c r="A151" s="2" t="s">
        <v>51</v>
      </c>
      <c r="F151" s="114"/>
    </row>
    <row r="152" ht="12.75">
      <c r="F152" s="114"/>
    </row>
    <row r="153" ht="13.5" thickBot="1">
      <c r="F153" s="114"/>
    </row>
    <row r="154" spans="1:7" ht="13.5" thickBot="1">
      <c r="A154" s="9" t="s">
        <v>52</v>
      </c>
      <c r="B154" s="106" t="s">
        <v>53</v>
      </c>
      <c r="C154" s="106"/>
      <c r="D154" s="107"/>
      <c r="E154" s="15"/>
      <c r="F154" s="122">
        <f>F121*10%</f>
        <v>191490.6</v>
      </c>
      <c r="G154" t="s">
        <v>54</v>
      </c>
    </row>
    <row r="155" spans="1:7" ht="13.5" thickBot="1">
      <c r="A155" s="9" t="s">
        <v>55</v>
      </c>
      <c r="B155" s="4" t="s">
        <v>56</v>
      </c>
      <c r="C155" s="32"/>
      <c r="D155" s="5"/>
      <c r="E155" s="15"/>
      <c r="F155" s="122">
        <f>D121*6%</f>
        <v>4595.76</v>
      </c>
      <c r="G155" t="s">
        <v>57</v>
      </c>
    </row>
    <row r="156" spans="1:7" ht="13.5" thickBot="1">
      <c r="A156" s="9" t="s">
        <v>58</v>
      </c>
      <c r="B156" s="4" t="s">
        <v>59</v>
      </c>
      <c r="C156" s="32"/>
      <c r="D156" s="5"/>
      <c r="E156" s="15"/>
      <c r="F156" s="122">
        <f>D121*20%</f>
        <v>15319.2</v>
      </c>
      <c r="G156" t="s">
        <v>57</v>
      </c>
    </row>
    <row r="157" spans="1:7" ht="13.5" thickBot="1">
      <c r="A157" s="9" t="s">
        <v>58</v>
      </c>
      <c r="B157" s="106" t="s">
        <v>60</v>
      </c>
      <c r="C157" s="106"/>
      <c r="D157" s="107"/>
      <c r="E157" s="15"/>
      <c r="F157" s="122">
        <f>D121*6%</f>
        <v>4595.76</v>
      </c>
      <c r="G157" t="s">
        <v>57</v>
      </c>
    </row>
    <row r="158" spans="1:7" ht="13.5" thickBot="1">
      <c r="A158" s="11" t="s">
        <v>61</v>
      </c>
      <c r="B158" s="34" t="s">
        <v>62</v>
      </c>
      <c r="C158" s="34"/>
      <c r="D158" s="35"/>
      <c r="E158" s="15"/>
      <c r="F158" s="122">
        <f>D121*45%</f>
        <v>34468.200000000004</v>
      </c>
      <c r="G158" t="s">
        <v>63</v>
      </c>
    </row>
    <row r="159" spans="1:7" ht="13.5" thickBot="1">
      <c r="A159" s="36"/>
      <c r="B159" s="37" t="s">
        <v>64</v>
      </c>
      <c r="C159" s="37"/>
      <c r="D159" s="38"/>
      <c r="E159" s="15"/>
      <c r="F159" s="122">
        <f>D121*20%</f>
        <v>15319.2</v>
      </c>
      <c r="G159" t="s">
        <v>65</v>
      </c>
    </row>
    <row r="160" spans="1:7" ht="13.5" thickBot="1">
      <c r="A160" s="9" t="s">
        <v>66</v>
      </c>
      <c r="B160" s="32" t="s">
        <v>67</v>
      </c>
      <c r="C160" s="39"/>
      <c r="D160" s="10"/>
      <c r="E160" s="15"/>
      <c r="F160" s="123">
        <f>F121*8.3%</f>
        <v>158937.198</v>
      </c>
      <c r="G160" t="s">
        <v>57</v>
      </c>
    </row>
    <row r="161" spans="1:6" ht="13.5" thickBot="1">
      <c r="A161" s="11" t="s">
        <v>66</v>
      </c>
      <c r="B161" s="34" t="s">
        <v>68</v>
      </c>
      <c r="C161" s="42"/>
      <c r="D161" s="12"/>
      <c r="E161" s="43"/>
      <c r="F161" s="120"/>
    </row>
    <row r="162" spans="1:7" ht="13.5" thickBot="1">
      <c r="A162" s="15"/>
      <c r="B162" s="44" t="s">
        <v>69</v>
      </c>
      <c r="C162" s="45"/>
      <c r="D162" s="16"/>
      <c r="E162" s="15"/>
      <c r="F162" s="124">
        <f>F121*15%</f>
        <v>287235.89999999997</v>
      </c>
      <c r="G162" t="s">
        <v>70</v>
      </c>
    </row>
    <row r="163" spans="1:7" ht="13.5" thickBot="1">
      <c r="A163" s="36"/>
      <c r="B163" s="37" t="s">
        <v>71</v>
      </c>
      <c r="C163" s="47"/>
      <c r="D163" s="20"/>
      <c r="E163" s="15"/>
      <c r="F163" s="122">
        <f>F121*20%</f>
        <v>382981.2</v>
      </c>
      <c r="G163" t="s">
        <v>70</v>
      </c>
    </row>
    <row r="164" spans="1:7" ht="13.5" thickBot="1">
      <c r="A164" s="9" t="s">
        <v>72</v>
      </c>
      <c r="B164" s="48" t="s">
        <v>73</v>
      </c>
      <c r="C164" s="42"/>
      <c r="D164" s="12"/>
      <c r="E164" s="15"/>
      <c r="F164" s="124">
        <f>F121*5%</f>
        <v>95745.3</v>
      </c>
      <c r="G164" t="s">
        <v>70</v>
      </c>
    </row>
    <row r="165" spans="1:7" ht="13.5" thickBot="1">
      <c r="A165" s="9" t="s">
        <v>74</v>
      </c>
      <c r="B165" s="49" t="s">
        <v>75</v>
      </c>
      <c r="C165" s="45"/>
      <c r="D165" s="16"/>
      <c r="E165" s="15"/>
      <c r="F165" s="122">
        <f>F121*10%</f>
        <v>191490.6</v>
      </c>
      <c r="G165" t="s">
        <v>70</v>
      </c>
    </row>
    <row r="166" spans="1:7" ht="13.5" thickBot="1">
      <c r="A166" s="9" t="s">
        <v>76</v>
      </c>
      <c r="B166" s="49" t="s">
        <v>77</v>
      </c>
      <c r="C166" s="45"/>
      <c r="D166" s="16"/>
      <c r="E166" s="15"/>
      <c r="F166" s="122">
        <f>F121*5%</f>
        <v>95745.3</v>
      </c>
      <c r="G166" t="s">
        <v>70</v>
      </c>
    </row>
    <row r="167" spans="1:7" ht="13.5" thickBot="1">
      <c r="A167" s="9" t="s">
        <v>78</v>
      </c>
      <c r="B167" s="49" t="s">
        <v>79</v>
      </c>
      <c r="C167" s="45"/>
      <c r="D167" s="16"/>
      <c r="E167" s="15"/>
      <c r="F167" s="122">
        <f>F121*25%</f>
        <v>478726.5</v>
      </c>
      <c r="G167" t="s">
        <v>70</v>
      </c>
    </row>
    <row r="168" spans="1:7" ht="13.5" thickBot="1">
      <c r="A168" s="9" t="s">
        <v>80</v>
      </c>
      <c r="B168" s="49" t="s">
        <v>81</v>
      </c>
      <c r="C168" s="45"/>
      <c r="D168" s="16"/>
      <c r="E168" s="15"/>
      <c r="F168" s="122">
        <f>D121*45%</f>
        <v>34468.200000000004</v>
      </c>
      <c r="G168" t="s">
        <v>63</v>
      </c>
    </row>
    <row r="169" spans="1:7" ht="13.5" thickBot="1">
      <c r="A169" s="9" t="s">
        <v>82</v>
      </c>
      <c r="B169" s="50" t="s">
        <v>83</v>
      </c>
      <c r="C169" s="47"/>
      <c r="D169" s="20"/>
      <c r="E169" s="15"/>
      <c r="F169" s="122">
        <f>F121*5%</f>
        <v>95745.3</v>
      </c>
      <c r="G169" t="s">
        <v>70</v>
      </c>
    </row>
    <row r="171" spans="1:7" ht="12.75">
      <c r="A171" s="108" t="s">
        <v>0</v>
      </c>
      <c r="B171" s="108"/>
      <c r="C171" s="108"/>
      <c r="D171" s="108"/>
      <c r="E171" s="108"/>
      <c r="F171" s="108"/>
      <c r="G171" s="108"/>
    </row>
    <row r="172" spans="1:7" ht="12.75">
      <c r="A172" s="108" t="s">
        <v>169</v>
      </c>
      <c r="B172" s="108"/>
      <c r="C172" s="108"/>
      <c r="D172" s="108"/>
      <c r="E172" s="108"/>
      <c r="F172" s="108"/>
      <c r="G172" s="108"/>
    </row>
    <row r="173" spans="1:7" ht="12.75">
      <c r="A173" s="1"/>
      <c r="B173" s="1"/>
      <c r="C173" s="1"/>
      <c r="D173" s="1"/>
      <c r="E173" s="1"/>
      <c r="F173" s="1"/>
      <c r="G173" s="1"/>
    </row>
    <row r="175" spans="1:6" ht="12.75">
      <c r="A175" s="2" t="s">
        <v>1</v>
      </c>
      <c r="D175" s="2" t="s">
        <v>2</v>
      </c>
      <c r="F175" s="2" t="s">
        <v>3</v>
      </c>
    </row>
    <row r="176" ht="13.5" thickBot="1">
      <c r="A176" s="3"/>
    </row>
    <row r="177" spans="1:6" ht="13.5" thickBot="1">
      <c r="A177" s="109" t="s">
        <v>4</v>
      </c>
      <c r="B177" s="107"/>
      <c r="C177" s="6" t="s">
        <v>5</v>
      </c>
      <c r="D177" s="111">
        <v>85022</v>
      </c>
      <c r="E177" s="112" t="s">
        <v>6</v>
      </c>
      <c r="F177" s="111">
        <v>2125545</v>
      </c>
    </row>
    <row r="178" spans="1:6" ht="13.5" thickBot="1">
      <c r="A178" s="9" t="s">
        <v>7</v>
      </c>
      <c r="B178" s="10"/>
      <c r="C178" s="6" t="s">
        <v>8</v>
      </c>
      <c r="D178" s="111">
        <f>F178/25</f>
        <v>88422.672</v>
      </c>
      <c r="E178" s="112" t="s">
        <v>9</v>
      </c>
      <c r="F178" s="111">
        <f>F177*1.04</f>
        <v>2210566.8000000003</v>
      </c>
    </row>
    <row r="179" spans="1:6" ht="13.5" thickBot="1">
      <c r="A179" s="11" t="s">
        <v>10</v>
      </c>
      <c r="B179" s="12"/>
      <c r="C179" s="6" t="s">
        <v>11</v>
      </c>
      <c r="D179" s="111">
        <f>F179/25</f>
        <v>93523.98</v>
      </c>
      <c r="E179" s="112" t="s">
        <v>12</v>
      </c>
      <c r="F179" s="111">
        <f>F177*1.1</f>
        <v>2338099.5</v>
      </c>
    </row>
    <row r="180" spans="1:6" ht="13.5" thickBot="1">
      <c r="A180" s="13" t="s">
        <v>13</v>
      </c>
      <c r="B180" s="10"/>
      <c r="C180" s="6" t="s">
        <v>14</v>
      </c>
      <c r="D180" s="111">
        <f>F180/25</f>
        <v>96924.852</v>
      </c>
      <c r="E180" s="112" t="s">
        <v>15</v>
      </c>
      <c r="F180" s="111">
        <f>F177*1.14</f>
        <v>2423121.3</v>
      </c>
    </row>
    <row r="181" spans="1:6" ht="12.75">
      <c r="A181" s="11" t="s">
        <v>16</v>
      </c>
      <c r="B181" s="12"/>
      <c r="D181" s="113"/>
      <c r="E181" s="114"/>
      <c r="F181" s="114"/>
    </row>
    <row r="182" spans="1:6" ht="12.75">
      <c r="A182" s="15" t="s">
        <v>17</v>
      </c>
      <c r="B182" s="16"/>
      <c r="D182" s="115"/>
      <c r="E182" s="114"/>
      <c r="F182" s="114"/>
    </row>
    <row r="183" spans="1:6" ht="13.5" thickBot="1">
      <c r="A183" s="15" t="s">
        <v>18</v>
      </c>
      <c r="B183" s="16"/>
      <c r="D183" s="116"/>
      <c r="E183" s="114"/>
      <c r="F183" s="114"/>
    </row>
    <row r="184" spans="1:6" ht="13.5" thickBot="1">
      <c r="A184" s="19" t="s">
        <v>19</v>
      </c>
      <c r="B184" s="20"/>
      <c r="C184" s="21" t="s">
        <v>20</v>
      </c>
      <c r="D184" s="111">
        <f>F184/25</f>
        <v>100325.724</v>
      </c>
      <c r="E184" s="117" t="s">
        <v>21</v>
      </c>
      <c r="F184" s="118">
        <f>F177*1.18</f>
        <v>2508143.1</v>
      </c>
    </row>
    <row r="185" spans="1:6" ht="13.5" thickBot="1">
      <c r="A185" s="23" t="s">
        <v>22</v>
      </c>
      <c r="B185" s="12"/>
      <c r="C185" s="21" t="s">
        <v>23</v>
      </c>
      <c r="D185" s="111">
        <f>F185/25</f>
        <v>103726.59599999999</v>
      </c>
      <c r="E185" s="117" t="s">
        <v>24</v>
      </c>
      <c r="F185" s="111">
        <f>F177*1.22</f>
        <v>2593164.9</v>
      </c>
    </row>
    <row r="186" spans="1:6" ht="13.5" thickBot="1">
      <c r="A186" s="24" t="s">
        <v>25</v>
      </c>
      <c r="B186" s="20"/>
      <c r="C186" s="25"/>
      <c r="D186" s="115"/>
      <c r="E186" s="119"/>
      <c r="F186" s="114"/>
    </row>
    <row r="187" spans="1:6" ht="13.5" thickBot="1">
      <c r="A187" s="23" t="s">
        <v>26</v>
      </c>
      <c r="B187" s="12"/>
      <c r="C187" s="21" t="s">
        <v>27</v>
      </c>
      <c r="D187" s="111">
        <f>F187/25</f>
        <v>107127.46800000001</v>
      </c>
      <c r="E187" s="117" t="s">
        <v>28</v>
      </c>
      <c r="F187" s="111">
        <f>F177*1.26</f>
        <v>2678186.7</v>
      </c>
    </row>
    <row r="188" spans="1:6" ht="13.5" thickBot="1">
      <c r="A188" s="24" t="s">
        <v>29</v>
      </c>
      <c r="B188" s="20"/>
      <c r="C188" s="25"/>
      <c r="D188" s="120"/>
      <c r="E188" s="119"/>
      <c r="F188" s="114"/>
    </row>
    <row r="189" spans="1:6" ht="13.5" thickBot="1">
      <c r="A189" s="23" t="s">
        <v>30</v>
      </c>
      <c r="B189" s="12"/>
      <c r="C189" s="21" t="s">
        <v>31</v>
      </c>
      <c r="D189" s="111">
        <f>F189/25</f>
        <v>110528.34</v>
      </c>
      <c r="E189" s="117" t="s">
        <v>32</v>
      </c>
      <c r="F189" s="111">
        <f>F177*1.3</f>
        <v>2763208.5</v>
      </c>
    </row>
    <row r="190" spans="1:2" ht="12.75">
      <c r="A190" s="28" t="s">
        <v>33</v>
      </c>
      <c r="B190" s="16"/>
    </row>
    <row r="191" spans="1:2" ht="13.5" thickBot="1">
      <c r="A191" s="29" t="s">
        <v>34</v>
      </c>
      <c r="B191" s="20"/>
    </row>
    <row r="193" spans="1:2" ht="12.75">
      <c r="A193" s="2" t="s">
        <v>35</v>
      </c>
      <c r="B193" s="2"/>
    </row>
    <row r="195" spans="1:6" ht="12.75">
      <c r="A195" s="2" t="s">
        <v>36</v>
      </c>
      <c r="F195" s="2" t="s">
        <v>37</v>
      </c>
    </row>
    <row r="196" ht="13.5" thickBot="1"/>
    <row r="197" spans="1:6" ht="13.5" thickBot="1">
      <c r="A197" s="13" t="s">
        <v>38</v>
      </c>
      <c r="B197" s="10"/>
      <c r="E197" s="30" t="s">
        <v>39</v>
      </c>
      <c r="F197" s="121">
        <v>2125545</v>
      </c>
    </row>
    <row r="198" spans="1:6" ht="13.5" thickBot="1">
      <c r="A198" s="13" t="s">
        <v>40</v>
      </c>
      <c r="B198" s="10"/>
      <c r="E198" s="30" t="s">
        <v>41</v>
      </c>
      <c r="F198" s="121">
        <f>F197*1.04</f>
        <v>2210566.8000000003</v>
      </c>
    </row>
    <row r="199" spans="1:6" ht="13.5" thickBot="1">
      <c r="A199" s="13" t="s">
        <v>42</v>
      </c>
      <c r="B199" s="10"/>
      <c r="E199" s="30" t="s">
        <v>43</v>
      </c>
      <c r="F199" s="121">
        <f>F197*1.15</f>
        <v>2444376.75</v>
      </c>
    </row>
    <row r="200" spans="1:6" ht="13.5" thickBot="1">
      <c r="A200" s="13" t="s">
        <v>44</v>
      </c>
      <c r="B200" s="10"/>
      <c r="E200" s="30" t="s">
        <v>45</v>
      </c>
      <c r="F200" s="121">
        <f>F197*1.2</f>
        <v>2550654</v>
      </c>
    </row>
    <row r="201" spans="1:6" ht="13.5" thickBot="1">
      <c r="A201" s="13" t="s">
        <v>46</v>
      </c>
      <c r="B201" s="10"/>
      <c r="E201" s="30" t="s">
        <v>47</v>
      </c>
      <c r="F201" s="121">
        <f>F197*1.26</f>
        <v>2678186.7</v>
      </c>
    </row>
    <row r="202" spans="1:6" ht="13.5" thickBot="1">
      <c r="A202" s="13" t="s">
        <v>48</v>
      </c>
      <c r="B202" s="10"/>
      <c r="E202" s="30" t="s">
        <v>49</v>
      </c>
      <c r="F202" s="121">
        <f>F197*1.3</f>
        <v>2763208.5</v>
      </c>
    </row>
    <row r="203" ht="12.75">
      <c r="F203" s="114"/>
    </row>
    <row r="204" spans="1:6" ht="12.75">
      <c r="A204" t="s">
        <v>50</v>
      </c>
      <c r="F204" s="114"/>
    </row>
    <row r="205" ht="12.75">
      <c r="F205" s="114"/>
    </row>
    <row r="206" ht="12.75">
      <c r="F206" s="114"/>
    </row>
    <row r="207" spans="1:6" ht="12.75">
      <c r="A207" s="2" t="s">
        <v>51</v>
      </c>
      <c r="F207" s="114"/>
    </row>
    <row r="208" ht="12.75">
      <c r="F208" s="114"/>
    </row>
    <row r="209" ht="13.5" thickBot="1">
      <c r="F209" s="114"/>
    </row>
    <row r="210" spans="1:7" ht="13.5" thickBot="1">
      <c r="A210" s="9" t="s">
        <v>52</v>
      </c>
      <c r="B210" s="106" t="s">
        <v>53</v>
      </c>
      <c r="C210" s="106"/>
      <c r="D210" s="107"/>
      <c r="E210" s="15"/>
      <c r="F210" s="122">
        <f>F177*10%</f>
        <v>212554.5</v>
      </c>
      <c r="G210" t="s">
        <v>54</v>
      </c>
    </row>
    <row r="211" spans="1:7" ht="13.5" thickBot="1">
      <c r="A211" s="9" t="s">
        <v>55</v>
      </c>
      <c r="B211" s="4" t="s">
        <v>56</v>
      </c>
      <c r="C211" s="32"/>
      <c r="D211" s="5"/>
      <c r="E211" s="15"/>
      <c r="F211" s="122">
        <f>D177*6%</f>
        <v>5101.32</v>
      </c>
      <c r="G211" t="s">
        <v>57</v>
      </c>
    </row>
    <row r="212" spans="1:7" ht="13.5" thickBot="1">
      <c r="A212" s="9" t="s">
        <v>58</v>
      </c>
      <c r="B212" s="4" t="s">
        <v>59</v>
      </c>
      <c r="C212" s="32"/>
      <c r="D212" s="5"/>
      <c r="E212" s="15"/>
      <c r="F212" s="122">
        <f>D177*20%</f>
        <v>17004.4</v>
      </c>
      <c r="G212" t="s">
        <v>57</v>
      </c>
    </row>
    <row r="213" spans="1:7" ht="13.5" thickBot="1">
      <c r="A213" s="9" t="s">
        <v>58</v>
      </c>
      <c r="B213" s="106" t="s">
        <v>60</v>
      </c>
      <c r="C213" s="106"/>
      <c r="D213" s="107"/>
      <c r="E213" s="15"/>
      <c r="F213" s="122">
        <f>D177*6%</f>
        <v>5101.32</v>
      </c>
      <c r="G213" t="s">
        <v>57</v>
      </c>
    </row>
    <row r="214" spans="1:7" ht="13.5" thickBot="1">
      <c r="A214" s="11" t="s">
        <v>61</v>
      </c>
      <c r="B214" s="34" t="s">
        <v>62</v>
      </c>
      <c r="C214" s="34"/>
      <c r="D214" s="35"/>
      <c r="E214" s="15"/>
      <c r="F214" s="122">
        <f>D177*45%</f>
        <v>38259.9</v>
      </c>
      <c r="G214" t="s">
        <v>63</v>
      </c>
    </row>
    <row r="215" spans="1:7" ht="13.5" thickBot="1">
      <c r="A215" s="36"/>
      <c r="B215" s="37" t="s">
        <v>64</v>
      </c>
      <c r="C215" s="37"/>
      <c r="D215" s="38"/>
      <c r="E215" s="15"/>
      <c r="F215" s="122">
        <f>D177*20%</f>
        <v>17004.4</v>
      </c>
      <c r="G215" t="s">
        <v>65</v>
      </c>
    </row>
    <row r="216" spans="1:7" ht="13.5" thickBot="1">
      <c r="A216" s="9" t="s">
        <v>66</v>
      </c>
      <c r="B216" s="32" t="s">
        <v>67</v>
      </c>
      <c r="C216" s="39"/>
      <c r="D216" s="10"/>
      <c r="E216" s="15"/>
      <c r="F216" s="123">
        <f>F177*8.3%</f>
        <v>176420.23500000002</v>
      </c>
      <c r="G216" t="s">
        <v>57</v>
      </c>
    </row>
    <row r="217" spans="1:6" ht="13.5" thickBot="1">
      <c r="A217" s="11" t="s">
        <v>66</v>
      </c>
      <c r="B217" s="34" t="s">
        <v>68</v>
      </c>
      <c r="C217" s="42"/>
      <c r="D217" s="12"/>
      <c r="E217" s="43"/>
      <c r="F217" s="120"/>
    </row>
    <row r="218" spans="1:7" ht="13.5" thickBot="1">
      <c r="A218" s="15"/>
      <c r="B218" s="44" t="s">
        <v>69</v>
      </c>
      <c r="C218" s="45"/>
      <c r="D218" s="16"/>
      <c r="E218" s="15"/>
      <c r="F218" s="124">
        <f>F177*15%</f>
        <v>318831.75</v>
      </c>
      <c r="G218" t="s">
        <v>70</v>
      </c>
    </row>
    <row r="219" spans="1:7" ht="13.5" thickBot="1">
      <c r="A219" s="36"/>
      <c r="B219" s="37" t="s">
        <v>71</v>
      </c>
      <c r="C219" s="47"/>
      <c r="D219" s="20"/>
      <c r="E219" s="15"/>
      <c r="F219" s="122">
        <f>F177*20%</f>
        <v>425109</v>
      </c>
      <c r="G219" t="s">
        <v>70</v>
      </c>
    </row>
    <row r="220" spans="1:7" ht="13.5" thickBot="1">
      <c r="A220" s="9" t="s">
        <v>72</v>
      </c>
      <c r="B220" s="48" t="s">
        <v>73</v>
      </c>
      <c r="C220" s="42"/>
      <c r="D220" s="12"/>
      <c r="E220" s="15"/>
      <c r="F220" s="124">
        <f>F177*5%</f>
        <v>106277.25</v>
      </c>
      <c r="G220" t="s">
        <v>70</v>
      </c>
    </row>
    <row r="221" spans="1:7" ht="13.5" thickBot="1">
      <c r="A221" s="9" t="s">
        <v>74</v>
      </c>
      <c r="B221" s="49" t="s">
        <v>75</v>
      </c>
      <c r="C221" s="45"/>
      <c r="D221" s="16"/>
      <c r="E221" s="15"/>
      <c r="F221" s="122">
        <f>F177*10%</f>
        <v>212554.5</v>
      </c>
      <c r="G221" t="s">
        <v>70</v>
      </c>
    </row>
    <row r="222" spans="1:7" ht="13.5" thickBot="1">
      <c r="A222" s="9" t="s">
        <v>76</v>
      </c>
      <c r="B222" s="49" t="s">
        <v>77</v>
      </c>
      <c r="C222" s="45"/>
      <c r="D222" s="16"/>
      <c r="E222" s="15"/>
      <c r="F222" s="122">
        <f>F177*5%</f>
        <v>106277.25</v>
      </c>
      <c r="G222" t="s">
        <v>70</v>
      </c>
    </row>
    <row r="223" spans="1:7" ht="13.5" thickBot="1">
      <c r="A223" s="9" t="s">
        <v>78</v>
      </c>
      <c r="B223" s="49" t="s">
        <v>79</v>
      </c>
      <c r="C223" s="45"/>
      <c r="D223" s="16"/>
      <c r="E223" s="15"/>
      <c r="F223" s="122">
        <f>F177*25%</f>
        <v>531386.25</v>
      </c>
      <c r="G223" t="s">
        <v>70</v>
      </c>
    </row>
    <row r="224" spans="1:7" ht="13.5" thickBot="1">
      <c r="A224" s="9" t="s">
        <v>80</v>
      </c>
      <c r="B224" s="49" t="s">
        <v>81</v>
      </c>
      <c r="C224" s="45"/>
      <c r="D224" s="16"/>
      <c r="E224" s="15"/>
      <c r="F224" s="122">
        <f>D177*45%</f>
        <v>38259.9</v>
      </c>
      <c r="G224" t="s">
        <v>63</v>
      </c>
    </row>
    <row r="225" spans="1:7" ht="13.5" thickBot="1">
      <c r="A225" s="9" t="s">
        <v>82</v>
      </c>
      <c r="B225" s="50" t="s">
        <v>83</v>
      </c>
      <c r="C225" s="47"/>
      <c r="D225" s="20"/>
      <c r="E225" s="15"/>
      <c r="F225" s="122">
        <f>F177*5%</f>
        <v>106277.25</v>
      </c>
      <c r="G225" t="s">
        <v>70</v>
      </c>
    </row>
    <row r="227" spans="1:7" ht="12.75">
      <c r="A227" s="108" t="s">
        <v>0</v>
      </c>
      <c r="B227" s="108"/>
      <c r="C227" s="108"/>
      <c r="D227" s="108"/>
      <c r="E227" s="108"/>
      <c r="F227" s="108"/>
      <c r="G227" s="108"/>
    </row>
    <row r="228" spans="1:7" ht="12.75">
      <c r="A228" s="108" t="s">
        <v>168</v>
      </c>
      <c r="B228" s="108"/>
      <c r="C228" s="108"/>
      <c r="D228" s="108"/>
      <c r="E228" s="108"/>
      <c r="F228" s="108"/>
      <c r="G228" s="108"/>
    </row>
    <row r="229" spans="1:7" ht="12.75">
      <c r="A229" s="1"/>
      <c r="B229" s="1"/>
      <c r="C229" s="1"/>
      <c r="D229" s="1"/>
      <c r="E229" s="1"/>
      <c r="F229" s="1"/>
      <c r="G229" s="1"/>
    </row>
    <row r="231" spans="1:6" ht="12.75">
      <c r="A231" s="2" t="s">
        <v>1</v>
      </c>
      <c r="D231" s="2" t="s">
        <v>2</v>
      </c>
      <c r="F231" s="2" t="s">
        <v>3</v>
      </c>
    </row>
    <row r="232" ht="13.5" thickBot="1">
      <c r="A232" s="3"/>
    </row>
    <row r="233" spans="1:6" ht="13.5" thickBot="1">
      <c r="A233" s="109" t="s">
        <v>4</v>
      </c>
      <c r="B233" s="107"/>
      <c r="C233" s="6" t="s">
        <v>5</v>
      </c>
      <c r="D233" s="111">
        <v>88848</v>
      </c>
      <c r="E233" s="112" t="s">
        <v>6</v>
      </c>
      <c r="F233" s="111">
        <v>2221195</v>
      </c>
    </row>
    <row r="234" spans="1:6" ht="13.5" thickBot="1">
      <c r="A234" s="9" t="s">
        <v>7</v>
      </c>
      <c r="B234" s="10"/>
      <c r="C234" s="6" t="s">
        <v>8</v>
      </c>
      <c r="D234" s="111">
        <f>F234/25</f>
        <v>92401.71200000001</v>
      </c>
      <c r="E234" s="112" t="s">
        <v>9</v>
      </c>
      <c r="F234" s="111">
        <f>F233*1.04</f>
        <v>2310042.8000000003</v>
      </c>
    </row>
    <row r="235" spans="1:6" ht="13.5" thickBot="1">
      <c r="A235" s="11" t="s">
        <v>10</v>
      </c>
      <c r="B235" s="12"/>
      <c r="C235" s="6" t="s">
        <v>11</v>
      </c>
      <c r="D235" s="111">
        <f>F235/25</f>
        <v>97732.58</v>
      </c>
      <c r="E235" s="112" t="s">
        <v>12</v>
      </c>
      <c r="F235" s="111">
        <f>F233*1.1</f>
        <v>2443314.5</v>
      </c>
    </row>
    <row r="236" spans="1:6" ht="13.5" thickBot="1">
      <c r="A236" s="13" t="s">
        <v>13</v>
      </c>
      <c r="B236" s="10"/>
      <c r="C236" s="6" t="s">
        <v>14</v>
      </c>
      <c r="D236" s="111">
        <f>F236/25</f>
        <v>101286.492</v>
      </c>
      <c r="E236" s="112" t="s">
        <v>15</v>
      </c>
      <c r="F236" s="111">
        <f>F233*1.14</f>
        <v>2532162.3</v>
      </c>
    </row>
    <row r="237" spans="1:6" ht="12.75">
      <c r="A237" s="11" t="s">
        <v>16</v>
      </c>
      <c r="B237" s="12"/>
      <c r="D237" s="113"/>
      <c r="E237" s="114"/>
      <c r="F237" s="114"/>
    </row>
    <row r="238" spans="1:6" ht="12.75">
      <c r="A238" s="15" t="s">
        <v>17</v>
      </c>
      <c r="B238" s="16"/>
      <c r="D238" s="115"/>
      <c r="E238" s="114"/>
      <c r="F238" s="114"/>
    </row>
    <row r="239" spans="1:6" ht="13.5" thickBot="1">
      <c r="A239" s="15" t="s">
        <v>18</v>
      </c>
      <c r="B239" s="16"/>
      <c r="D239" s="116"/>
      <c r="E239" s="114"/>
      <c r="F239" s="114"/>
    </row>
    <row r="240" spans="1:6" ht="13.5" thickBot="1">
      <c r="A240" s="19" t="s">
        <v>19</v>
      </c>
      <c r="B240" s="20"/>
      <c r="C240" s="21" t="s">
        <v>20</v>
      </c>
      <c r="D240" s="111">
        <f>F240/25</f>
        <v>104840.40400000001</v>
      </c>
      <c r="E240" s="117" t="s">
        <v>21</v>
      </c>
      <c r="F240" s="118">
        <f>F233*1.18</f>
        <v>2621010.1</v>
      </c>
    </row>
    <row r="241" spans="1:6" ht="13.5" thickBot="1">
      <c r="A241" s="23" t="s">
        <v>22</v>
      </c>
      <c r="B241" s="12"/>
      <c r="C241" s="21" t="s">
        <v>23</v>
      </c>
      <c r="D241" s="111">
        <f>F241/25</f>
        <v>108394.31599999999</v>
      </c>
      <c r="E241" s="117" t="s">
        <v>24</v>
      </c>
      <c r="F241" s="111">
        <f>F233*1.22</f>
        <v>2709857.9</v>
      </c>
    </row>
    <row r="242" spans="1:6" ht="13.5" thickBot="1">
      <c r="A242" s="24" t="s">
        <v>25</v>
      </c>
      <c r="B242" s="20"/>
      <c r="C242" s="25"/>
      <c r="D242" s="115"/>
      <c r="E242" s="119"/>
      <c r="F242" s="114"/>
    </row>
    <row r="243" spans="1:6" ht="13.5" thickBot="1">
      <c r="A243" s="23" t="s">
        <v>26</v>
      </c>
      <c r="B243" s="12"/>
      <c r="C243" s="21" t="s">
        <v>27</v>
      </c>
      <c r="D243" s="111">
        <f>F243/25</f>
        <v>111948.228</v>
      </c>
      <c r="E243" s="117" t="s">
        <v>28</v>
      </c>
      <c r="F243" s="111">
        <f>F233*1.26</f>
        <v>2798705.7</v>
      </c>
    </row>
    <row r="244" spans="1:6" ht="13.5" thickBot="1">
      <c r="A244" s="24" t="s">
        <v>29</v>
      </c>
      <c r="B244" s="20"/>
      <c r="C244" s="25"/>
      <c r="D244" s="120"/>
      <c r="E244" s="119"/>
      <c r="F244" s="114"/>
    </row>
    <row r="245" spans="1:6" ht="13.5" thickBot="1">
      <c r="A245" s="23" t="s">
        <v>30</v>
      </c>
      <c r="B245" s="12"/>
      <c r="C245" s="21" t="s">
        <v>31</v>
      </c>
      <c r="D245" s="111">
        <f>F245/25</f>
        <v>115502.14</v>
      </c>
      <c r="E245" s="117" t="s">
        <v>32</v>
      </c>
      <c r="F245" s="111">
        <f>F233*1.3</f>
        <v>2887553.5</v>
      </c>
    </row>
    <row r="246" spans="1:2" ht="12.75">
      <c r="A246" s="28" t="s">
        <v>33</v>
      </c>
      <c r="B246" s="16"/>
    </row>
    <row r="247" spans="1:2" ht="13.5" thickBot="1">
      <c r="A247" s="29" t="s">
        <v>34</v>
      </c>
      <c r="B247" s="20"/>
    </row>
    <row r="249" spans="1:2" ht="12.75">
      <c r="A249" s="2" t="s">
        <v>35</v>
      </c>
      <c r="B249" s="2"/>
    </row>
    <row r="251" spans="1:6" ht="12.75">
      <c r="A251" s="2" t="s">
        <v>36</v>
      </c>
      <c r="F251" s="2" t="s">
        <v>37</v>
      </c>
    </row>
    <row r="252" ht="13.5" thickBot="1"/>
    <row r="253" spans="1:6" ht="13.5" thickBot="1">
      <c r="A253" s="13" t="s">
        <v>38</v>
      </c>
      <c r="B253" s="10"/>
      <c r="E253" s="30" t="s">
        <v>39</v>
      </c>
      <c r="F253" s="121">
        <v>2221195</v>
      </c>
    </row>
    <row r="254" spans="1:6" ht="13.5" thickBot="1">
      <c r="A254" s="13" t="s">
        <v>40</v>
      </c>
      <c r="B254" s="10"/>
      <c r="E254" s="30" t="s">
        <v>41</v>
      </c>
      <c r="F254" s="121">
        <f>F253*1.04</f>
        <v>2310042.8000000003</v>
      </c>
    </row>
    <row r="255" spans="1:6" ht="13.5" thickBot="1">
      <c r="A255" s="13" t="s">
        <v>42</v>
      </c>
      <c r="B255" s="10"/>
      <c r="E255" s="30" t="s">
        <v>43</v>
      </c>
      <c r="F255" s="121">
        <f>F253*1.15</f>
        <v>2554374.25</v>
      </c>
    </row>
    <row r="256" spans="1:6" ht="13.5" thickBot="1">
      <c r="A256" s="13" t="s">
        <v>44</v>
      </c>
      <c r="B256" s="10"/>
      <c r="E256" s="30" t="s">
        <v>45</v>
      </c>
      <c r="F256" s="121">
        <f>F253*1.2</f>
        <v>2665434</v>
      </c>
    </row>
    <row r="257" spans="1:6" ht="13.5" thickBot="1">
      <c r="A257" s="13" t="s">
        <v>46</v>
      </c>
      <c r="B257" s="10"/>
      <c r="E257" s="30" t="s">
        <v>47</v>
      </c>
      <c r="F257" s="121">
        <f>F253*1.26</f>
        <v>2798705.7</v>
      </c>
    </row>
    <row r="258" spans="1:6" ht="13.5" thickBot="1">
      <c r="A258" s="13" t="s">
        <v>48</v>
      </c>
      <c r="B258" s="10"/>
      <c r="E258" s="30" t="s">
        <v>49</v>
      </c>
      <c r="F258" s="121">
        <f>F253*1.3</f>
        <v>2887553.5</v>
      </c>
    </row>
    <row r="259" ht="12.75">
      <c r="F259" s="114"/>
    </row>
    <row r="260" spans="1:6" ht="12.75">
      <c r="A260" t="s">
        <v>50</v>
      </c>
      <c r="F260" s="114"/>
    </row>
    <row r="261" ht="12.75">
      <c r="F261" s="114"/>
    </row>
    <row r="262" ht="12.75">
      <c r="F262" s="114"/>
    </row>
    <row r="263" spans="1:6" ht="12.75">
      <c r="A263" s="2" t="s">
        <v>51</v>
      </c>
      <c r="F263" s="114"/>
    </row>
    <row r="264" ht="12.75">
      <c r="F264" s="114"/>
    </row>
    <row r="265" ht="13.5" thickBot="1">
      <c r="F265" s="114"/>
    </row>
    <row r="266" spans="1:7" ht="13.5" thickBot="1">
      <c r="A266" s="9" t="s">
        <v>52</v>
      </c>
      <c r="B266" s="106" t="s">
        <v>53</v>
      </c>
      <c r="C266" s="106"/>
      <c r="D266" s="107"/>
      <c r="E266" s="15"/>
      <c r="F266" s="122">
        <f>F233*10%</f>
        <v>222119.5</v>
      </c>
      <c r="G266" t="s">
        <v>54</v>
      </c>
    </row>
    <row r="267" spans="1:7" ht="13.5" thickBot="1">
      <c r="A267" s="9" t="s">
        <v>55</v>
      </c>
      <c r="B267" s="4" t="s">
        <v>56</v>
      </c>
      <c r="C267" s="32"/>
      <c r="D267" s="5"/>
      <c r="E267" s="15"/>
      <c r="F267" s="122">
        <f>D233*6%</f>
        <v>5330.88</v>
      </c>
      <c r="G267" t="s">
        <v>57</v>
      </c>
    </row>
    <row r="268" spans="1:7" ht="13.5" thickBot="1">
      <c r="A268" s="9" t="s">
        <v>58</v>
      </c>
      <c r="B268" s="4" t="s">
        <v>59</v>
      </c>
      <c r="C268" s="32"/>
      <c r="D268" s="5"/>
      <c r="E268" s="15"/>
      <c r="F268" s="122">
        <f>D233*20%</f>
        <v>17769.600000000002</v>
      </c>
      <c r="G268" t="s">
        <v>57</v>
      </c>
    </row>
    <row r="269" spans="1:7" ht="13.5" thickBot="1">
      <c r="A269" s="9" t="s">
        <v>58</v>
      </c>
      <c r="B269" s="106" t="s">
        <v>60</v>
      </c>
      <c r="C269" s="106"/>
      <c r="D269" s="107"/>
      <c r="E269" s="15"/>
      <c r="F269" s="122">
        <f>D233*6%</f>
        <v>5330.88</v>
      </c>
      <c r="G269" t="s">
        <v>57</v>
      </c>
    </row>
    <row r="270" spans="1:7" ht="13.5" thickBot="1">
      <c r="A270" s="11" t="s">
        <v>61</v>
      </c>
      <c r="B270" s="34" t="s">
        <v>62</v>
      </c>
      <c r="C270" s="34"/>
      <c r="D270" s="35"/>
      <c r="E270" s="15"/>
      <c r="F270" s="122">
        <f>D233*45%</f>
        <v>39981.6</v>
      </c>
      <c r="G270" t="s">
        <v>63</v>
      </c>
    </row>
    <row r="271" spans="1:7" ht="13.5" thickBot="1">
      <c r="A271" s="36"/>
      <c r="B271" s="37" t="s">
        <v>64</v>
      </c>
      <c r="C271" s="37"/>
      <c r="D271" s="38"/>
      <c r="E271" s="15"/>
      <c r="F271" s="122">
        <f>D233*20%</f>
        <v>17769.600000000002</v>
      </c>
      <c r="G271" t="s">
        <v>65</v>
      </c>
    </row>
    <row r="272" spans="1:7" ht="13.5" thickBot="1">
      <c r="A272" s="9" t="s">
        <v>66</v>
      </c>
      <c r="B272" s="32" t="s">
        <v>67</v>
      </c>
      <c r="C272" s="39"/>
      <c r="D272" s="10"/>
      <c r="E272" s="15"/>
      <c r="F272" s="123">
        <f>F233*8.3%</f>
        <v>184359.185</v>
      </c>
      <c r="G272" t="s">
        <v>57</v>
      </c>
    </row>
    <row r="273" spans="1:6" ht="13.5" thickBot="1">
      <c r="A273" s="11" t="s">
        <v>66</v>
      </c>
      <c r="B273" s="34" t="s">
        <v>68</v>
      </c>
      <c r="C273" s="42"/>
      <c r="D273" s="12"/>
      <c r="E273" s="43"/>
      <c r="F273" s="120"/>
    </row>
    <row r="274" spans="1:7" ht="13.5" thickBot="1">
      <c r="A274" s="15"/>
      <c r="B274" s="44" t="s">
        <v>69</v>
      </c>
      <c r="C274" s="45"/>
      <c r="D274" s="16"/>
      <c r="E274" s="15"/>
      <c r="F274" s="124">
        <f>F233*15%</f>
        <v>333179.25</v>
      </c>
      <c r="G274" t="s">
        <v>70</v>
      </c>
    </row>
    <row r="275" spans="1:7" ht="13.5" thickBot="1">
      <c r="A275" s="36"/>
      <c r="B275" s="37" t="s">
        <v>71</v>
      </c>
      <c r="C275" s="47"/>
      <c r="D275" s="20"/>
      <c r="E275" s="15"/>
      <c r="F275" s="122">
        <f>F233*20%</f>
        <v>444239</v>
      </c>
      <c r="G275" t="s">
        <v>70</v>
      </c>
    </row>
    <row r="276" spans="1:7" ht="13.5" thickBot="1">
      <c r="A276" s="9" t="s">
        <v>72</v>
      </c>
      <c r="B276" s="48" t="s">
        <v>73</v>
      </c>
      <c r="C276" s="42"/>
      <c r="D276" s="12"/>
      <c r="E276" s="15"/>
      <c r="F276" s="124">
        <f>F233*5%</f>
        <v>111059.75</v>
      </c>
      <c r="G276" t="s">
        <v>70</v>
      </c>
    </row>
    <row r="277" spans="1:7" ht="13.5" thickBot="1">
      <c r="A277" s="9" t="s">
        <v>74</v>
      </c>
      <c r="B277" s="49" t="s">
        <v>75</v>
      </c>
      <c r="C277" s="45"/>
      <c r="D277" s="16"/>
      <c r="E277" s="15"/>
      <c r="F277" s="122">
        <f>F233*10%</f>
        <v>222119.5</v>
      </c>
      <c r="G277" t="s">
        <v>70</v>
      </c>
    </row>
    <row r="278" spans="1:7" ht="13.5" thickBot="1">
      <c r="A278" s="9" t="s">
        <v>76</v>
      </c>
      <c r="B278" s="49" t="s">
        <v>77</v>
      </c>
      <c r="C278" s="45"/>
      <c r="D278" s="16"/>
      <c r="E278" s="15"/>
      <c r="F278" s="122">
        <f>F233*5%</f>
        <v>111059.75</v>
      </c>
      <c r="G278" t="s">
        <v>70</v>
      </c>
    </row>
    <row r="279" spans="1:7" ht="13.5" thickBot="1">
      <c r="A279" s="9" t="s">
        <v>78</v>
      </c>
      <c r="B279" s="49" t="s">
        <v>79</v>
      </c>
      <c r="C279" s="45"/>
      <c r="D279" s="16"/>
      <c r="E279" s="15"/>
      <c r="F279" s="122">
        <f>F233*25%</f>
        <v>555298.75</v>
      </c>
      <c r="G279" t="s">
        <v>70</v>
      </c>
    </row>
    <row r="280" spans="1:7" ht="13.5" thickBot="1">
      <c r="A280" s="9" t="s">
        <v>80</v>
      </c>
      <c r="B280" s="49" t="s">
        <v>81</v>
      </c>
      <c r="C280" s="45"/>
      <c r="D280" s="16"/>
      <c r="E280" s="15"/>
      <c r="F280" s="122">
        <f>D233*45%</f>
        <v>39981.6</v>
      </c>
      <c r="G280" t="s">
        <v>63</v>
      </c>
    </row>
    <row r="281" spans="1:7" ht="13.5" thickBot="1">
      <c r="A281" s="9" t="s">
        <v>82</v>
      </c>
      <c r="B281" s="50" t="s">
        <v>83</v>
      </c>
      <c r="C281" s="47"/>
      <c r="D281" s="20"/>
      <c r="E281" s="15"/>
      <c r="F281" s="122">
        <f>F233*5%</f>
        <v>111059.75</v>
      </c>
      <c r="G281" t="s">
        <v>70</v>
      </c>
    </row>
    <row r="283" spans="1:7" ht="12.75">
      <c r="A283" s="108" t="s">
        <v>0</v>
      </c>
      <c r="B283" s="108"/>
      <c r="C283" s="108"/>
      <c r="D283" s="108"/>
      <c r="E283" s="108"/>
      <c r="F283" s="108"/>
      <c r="G283" s="108"/>
    </row>
    <row r="284" spans="1:7" ht="12.75">
      <c r="A284" s="108" t="s">
        <v>167</v>
      </c>
      <c r="B284" s="108"/>
      <c r="C284" s="108"/>
      <c r="D284" s="108"/>
      <c r="E284" s="108"/>
      <c r="F284" s="108"/>
      <c r="G284" s="108"/>
    </row>
    <row r="285" spans="1:7" ht="12.75">
      <c r="A285" s="1"/>
      <c r="B285" s="1"/>
      <c r="C285" s="1"/>
      <c r="D285" s="1"/>
      <c r="E285" s="1"/>
      <c r="F285" s="1"/>
      <c r="G285" s="1"/>
    </row>
    <row r="287" spans="1:6" ht="12.75">
      <c r="A287" s="2" t="s">
        <v>1</v>
      </c>
      <c r="D287" s="2" t="s">
        <v>2</v>
      </c>
      <c r="F287" s="2" t="s">
        <v>3</v>
      </c>
    </row>
    <row r="288" ht="13.5" thickBot="1">
      <c r="A288" s="3"/>
    </row>
    <row r="289" spans="1:6" ht="13.5" thickBot="1">
      <c r="A289" s="109" t="s">
        <v>4</v>
      </c>
      <c r="B289" s="107"/>
      <c r="C289" s="6" t="s">
        <v>5</v>
      </c>
      <c r="D289" s="111">
        <v>91957</v>
      </c>
      <c r="E289" s="112" t="s">
        <v>6</v>
      </c>
      <c r="F289" s="111">
        <v>2298936</v>
      </c>
    </row>
    <row r="290" spans="1:6" ht="13.5" thickBot="1">
      <c r="A290" s="9" t="s">
        <v>7</v>
      </c>
      <c r="B290" s="10"/>
      <c r="C290" s="6" t="s">
        <v>8</v>
      </c>
      <c r="D290" s="111">
        <f>F290/25</f>
        <v>95635.7376</v>
      </c>
      <c r="E290" s="112" t="s">
        <v>9</v>
      </c>
      <c r="F290" s="111">
        <f>F289*1.04</f>
        <v>2390893.44</v>
      </c>
    </row>
    <row r="291" spans="1:6" ht="13.5" thickBot="1">
      <c r="A291" s="11" t="s">
        <v>10</v>
      </c>
      <c r="B291" s="12"/>
      <c r="C291" s="6" t="s">
        <v>11</v>
      </c>
      <c r="D291" s="111">
        <f>F291/25</f>
        <v>101153.18400000001</v>
      </c>
      <c r="E291" s="112" t="s">
        <v>12</v>
      </c>
      <c r="F291" s="111">
        <f>F289*1.1</f>
        <v>2528829.6</v>
      </c>
    </row>
    <row r="292" spans="1:6" ht="13.5" thickBot="1">
      <c r="A292" s="13" t="s">
        <v>13</v>
      </c>
      <c r="B292" s="10"/>
      <c r="C292" s="6" t="s">
        <v>14</v>
      </c>
      <c r="D292" s="111">
        <f>F292/25</f>
        <v>104831.48159999998</v>
      </c>
      <c r="E292" s="112" t="s">
        <v>15</v>
      </c>
      <c r="F292" s="111">
        <f>F289*1.14</f>
        <v>2620787.0399999996</v>
      </c>
    </row>
    <row r="293" spans="1:6" ht="12.75">
      <c r="A293" s="11" t="s">
        <v>16</v>
      </c>
      <c r="B293" s="12"/>
      <c r="D293" s="113"/>
      <c r="E293" s="114"/>
      <c r="F293" s="114"/>
    </row>
    <row r="294" spans="1:6" ht="12.75">
      <c r="A294" s="15" t="s">
        <v>17</v>
      </c>
      <c r="B294" s="16"/>
      <c r="D294" s="115"/>
      <c r="E294" s="114"/>
      <c r="F294" s="114"/>
    </row>
    <row r="295" spans="1:6" ht="13.5" thickBot="1">
      <c r="A295" s="15" t="s">
        <v>18</v>
      </c>
      <c r="B295" s="16"/>
      <c r="D295" s="116"/>
      <c r="E295" s="114"/>
      <c r="F295" s="114"/>
    </row>
    <row r="296" spans="1:6" ht="13.5" thickBot="1">
      <c r="A296" s="19" t="s">
        <v>19</v>
      </c>
      <c r="B296" s="20"/>
      <c r="C296" s="21" t="s">
        <v>20</v>
      </c>
      <c r="D296" s="111">
        <f>F296/25</f>
        <v>108509.7792</v>
      </c>
      <c r="E296" s="117" t="s">
        <v>21</v>
      </c>
      <c r="F296" s="118">
        <f>F289*1.18</f>
        <v>2712744.48</v>
      </c>
    </row>
    <row r="297" spans="1:6" ht="13.5" thickBot="1">
      <c r="A297" s="23" t="s">
        <v>22</v>
      </c>
      <c r="B297" s="12"/>
      <c r="C297" s="21" t="s">
        <v>23</v>
      </c>
      <c r="D297" s="111">
        <f>F297/25</f>
        <v>112188.0768</v>
      </c>
      <c r="E297" s="117" t="s">
        <v>24</v>
      </c>
      <c r="F297" s="111">
        <f>F289*1.22</f>
        <v>2804701.92</v>
      </c>
    </row>
    <row r="298" spans="1:6" ht="13.5" thickBot="1">
      <c r="A298" s="24" t="s">
        <v>25</v>
      </c>
      <c r="B298" s="20"/>
      <c r="C298" s="25"/>
      <c r="D298" s="115"/>
      <c r="E298" s="119"/>
      <c r="F298" s="114"/>
    </row>
    <row r="299" spans="1:6" ht="13.5" thickBot="1">
      <c r="A299" s="23" t="s">
        <v>26</v>
      </c>
      <c r="B299" s="12"/>
      <c r="C299" s="21" t="s">
        <v>27</v>
      </c>
      <c r="D299" s="111">
        <f>F299/25</f>
        <v>115866.3744</v>
      </c>
      <c r="E299" s="117" t="s">
        <v>28</v>
      </c>
      <c r="F299" s="111">
        <f>F289*1.26</f>
        <v>2896659.36</v>
      </c>
    </row>
    <row r="300" spans="1:6" ht="13.5" thickBot="1">
      <c r="A300" s="24" t="s">
        <v>29</v>
      </c>
      <c r="B300" s="20"/>
      <c r="C300" s="25"/>
      <c r="D300" s="120"/>
      <c r="E300" s="119"/>
      <c r="F300" s="114"/>
    </row>
    <row r="301" spans="1:6" ht="13.5" thickBot="1">
      <c r="A301" s="23" t="s">
        <v>30</v>
      </c>
      <c r="B301" s="12"/>
      <c r="C301" s="21" t="s">
        <v>31</v>
      </c>
      <c r="D301" s="111">
        <f>F301/25</f>
        <v>119544.672</v>
      </c>
      <c r="E301" s="117" t="s">
        <v>32</v>
      </c>
      <c r="F301" s="111">
        <f>F289*1.3</f>
        <v>2988616.8000000003</v>
      </c>
    </row>
    <row r="302" spans="1:2" ht="12.75">
      <c r="A302" s="28" t="s">
        <v>33</v>
      </c>
      <c r="B302" s="16"/>
    </row>
    <row r="303" spans="1:2" ht="13.5" thickBot="1">
      <c r="A303" s="29" t="s">
        <v>34</v>
      </c>
      <c r="B303" s="20"/>
    </row>
    <row r="305" spans="1:2" ht="12.75">
      <c r="A305" s="2" t="s">
        <v>35</v>
      </c>
      <c r="B305" s="2"/>
    </row>
    <row r="307" spans="1:6" ht="12.75">
      <c r="A307" s="2" t="s">
        <v>36</v>
      </c>
      <c r="F307" s="2" t="s">
        <v>37</v>
      </c>
    </row>
    <row r="308" ht="13.5" thickBot="1"/>
    <row r="309" spans="1:6" ht="13.5" thickBot="1">
      <c r="A309" s="13" t="s">
        <v>38</v>
      </c>
      <c r="B309" s="10"/>
      <c r="E309" s="30" t="s">
        <v>39</v>
      </c>
      <c r="F309" s="121">
        <v>2298936</v>
      </c>
    </row>
    <row r="310" spans="1:6" ht="13.5" thickBot="1">
      <c r="A310" s="13" t="s">
        <v>40</v>
      </c>
      <c r="B310" s="10"/>
      <c r="E310" s="30" t="s">
        <v>41</v>
      </c>
      <c r="F310" s="121">
        <f>F309*1.04</f>
        <v>2390893.44</v>
      </c>
    </row>
    <row r="311" spans="1:6" ht="13.5" thickBot="1">
      <c r="A311" s="13" t="s">
        <v>42</v>
      </c>
      <c r="B311" s="10"/>
      <c r="E311" s="30" t="s">
        <v>43</v>
      </c>
      <c r="F311" s="121">
        <f>F309*1.15</f>
        <v>2643776.4</v>
      </c>
    </row>
    <row r="312" spans="1:6" ht="13.5" thickBot="1">
      <c r="A312" s="13" t="s">
        <v>44</v>
      </c>
      <c r="B312" s="10"/>
      <c r="E312" s="30" t="s">
        <v>45</v>
      </c>
      <c r="F312" s="121">
        <f>F309*1.2</f>
        <v>2758723.1999999997</v>
      </c>
    </row>
    <row r="313" spans="1:6" ht="13.5" thickBot="1">
      <c r="A313" s="13" t="s">
        <v>46</v>
      </c>
      <c r="B313" s="10"/>
      <c r="E313" s="30" t="s">
        <v>47</v>
      </c>
      <c r="F313" s="121">
        <f>F309*1.26</f>
        <v>2896659.36</v>
      </c>
    </row>
    <row r="314" spans="1:6" ht="13.5" thickBot="1">
      <c r="A314" s="13" t="s">
        <v>48</v>
      </c>
      <c r="B314" s="10"/>
      <c r="E314" s="30" t="s">
        <v>49</v>
      </c>
      <c r="F314" s="121">
        <f>F309*1.3</f>
        <v>2988616.8000000003</v>
      </c>
    </row>
    <row r="315" ht="12.75">
      <c r="F315" s="114"/>
    </row>
    <row r="316" spans="1:6" ht="12.75">
      <c r="A316" t="s">
        <v>50</v>
      </c>
      <c r="F316" s="114"/>
    </row>
    <row r="317" spans="1:6" ht="12.75">
      <c r="A317" t="s">
        <v>160</v>
      </c>
      <c r="F317" s="114"/>
    </row>
    <row r="318" ht="12.75">
      <c r="F318" s="114"/>
    </row>
    <row r="319" spans="1:6" ht="12.75">
      <c r="A319" s="2" t="s">
        <v>51</v>
      </c>
      <c r="F319" s="114"/>
    </row>
    <row r="320" ht="12.75">
      <c r="F320" s="114"/>
    </row>
    <row r="321" ht="13.5" thickBot="1">
      <c r="F321" s="114"/>
    </row>
    <row r="322" spans="1:7" ht="13.5" thickBot="1">
      <c r="A322" s="9" t="s">
        <v>52</v>
      </c>
      <c r="B322" s="106" t="s">
        <v>53</v>
      </c>
      <c r="C322" s="106"/>
      <c r="D322" s="107"/>
      <c r="E322" s="15"/>
      <c r="F322" s="122">
        <f>F289*10%</f>
        <v>229893.6</v>
      </c>
      <c r="G322" t="s">
        <v>54</v>
      </c>
    </row>
    <row r="323" spans="1:7" ht="13.5" thickBot="1">
      <c r="A323" s="9" t="s">
        <v>55</v>
      </c>
      <c r="B323" s="4" t="s">
        <v>56</v>
      </c>
      <c r="C323" s="32"/>
      <c r="D323" s="5"/>
      <c r="E323" s="15"/>
      <c r="F323" s="122">
        <f>D289*6%</f>
        <v>5517.42</v>
      </c>
      <c r="G323" t="s">
        <v>57</v>
      </c>
    </row>
    <row r="324" spans="1:7" ht="13.5" thickBot="1">
      <c r="A324" s="9" t="s">
        <v>58</v>
      </c>
      <c r="B324" s="4" t="s">
        <v>59</v>
      </c>
      <c r="C324" s="32"/>
      <c r="D324" s="5"/>
      <c r="E324" s="15"/>
      <c r="F324" s="122">
        <f>D289*20%</f>
        <v>18391.4</v>
      </c>
      <c r="G324" t="s">
        <v>57</v>
      </c>
    </row>
    <row r="325" spans="1:7" ht="13.5" thickBot="1">
      <c r="A325" s="9" t="s">
        <v>58</v>
      </c>
      <c r="B325" s="106" t="s">
        <v>60</v>
      </c>
      <c r="C325" s="106"/>
      <c r="D325" s="107"/>
      <c r="E325" s="15"/>
      <c r="F325" s="122">
        <f>D289*6%</f>
        <v>5517.42</v>
      </c>
      <c r="G325" t="s">
        <v>57</v>
      </c>
    </row>
    <row r="326" spans="1:7" ht="13.5" thickBot="1">
      <c r="A326" s="11" t="s">
        <v>61</v>
      </c>
      <c r="B326" s="34" t="s">
        <v>62</v>
      </c>
      <c r="C326" s="34"/>
      <c r="D326" s="35"/>
      <c r="E326" s="15"/>
      <c r="F326" s="122">
        <f>D289*45%</f>
        <v>41380.65</v>
      </c>
      <c r="G326" t="s">
        <v>63</v>
      </c>
    </row>
    <row r="327" spans="1:7" ht="13.5" thickBot="1">
      <c r="A327" s="36"/>
      <c r="B327" s="37" t="s">
        <v>64</v>
      </c>
      <c r="C327" s="37"/>
      <c r="D327" s="38"/>
      <c r="E327" s="15"/>
      <c r="F327" s="122">
        <f>D289*20%</f>
        <v>18391.4</v>
      </c>
      <c r="G327" t="s">
        <v>65</v>
      </c>
    </row>
    <row r="328" spans="1:7" ht="13.5" thickBot="1">
      <c r="A328" s="9" t="s">
        <v>66</v>
      </c>
      <c r="B328" s="32" t="s">
        <v>67</v>
      </c>
      <c r="C328" s="39"/>
      <c r="D328" s="10"/>
      <c r="E328" s="15"/>
      <c r="F328" s="123">
        <f>F289*8.3%</f>
        <v>190811.68800000002</v>
      </c>
      <c r="G328" t="s">
        <v>57</v>
      </c>
    </row>
    <row r="329" spans="1:6" ht="13.5" thickBot="1">
      <c r="A329" s="11" t="s">
        <v>66</v>
      </c>
      <c r="B329" s="34" t="s">
        <v>68</v>
      </c>
      <c r="C329" s="42"/>
      <c r="D329" s="12"/>
      <c r="E329" s="43"/>
      <c r="F329" s="120"/>
    </row>
    <row r="330" spans="1:7" ht="13.5" thickBot="1">
      <c r="A330" s="15"/>
      <c r="B330" s="44" t="s">
        <v>69</v>
      </c>
      <c r="C330" s="45"/>
      <c r="D330" s="16"/>
      <c r="E330" s="15"/>
      <c r="F330" s="124">
        <f>F289*15%</f>
        <v>344840.39999999997</v>
      </c>
      <c r="G330" t="s">
        <v>70</v>
      </c>
    </row>
    <row r="331" spans="1:7" ht="13.5" thickBot="1">
      <c r="A331" s="36"/>
      <c r="B331" s="37" t="s">
        <v>71</v>
      </c>
      <c r="C331" s="47"/>
      <c r="D331" s="20"/>
      <c r="E331" s="15"/>
      <c r="F331" s="122">
        <f>F289*20%</f>
        <v>459787.2</v>
      </c>
      <c r="G331" t="s">
        <v>70</v>
      </c>
    </row>
    <row r="332" spans="1:7" ht="13.5" thickBot="1">
      <c r="A332" s="9" t="s">
        <v>72</v>
      </c>
      <c r="B332" s="48" t="s">
        <v>73</v>
      </c>
      <c r="C332" s="42"/>
      <c r="D332" s="12"/>
      <c r="E332" s="15"/>
      <c r="F332" s="124">
        <f>F289*5%</f>
        <v>114946.8</v>
      </c>
      <c r="G332" t="s">
        <v>70</v>
      </c>
    </row>
    <row r="333" spans="1:7" ht="13.5" thickBot="1">
      <c r="A333" s="9" t="s">
        <v>74</v>
      </c>
      <c r="B333" s="49" t="s">
        <v>75</v>
      </c>
      <c r="C333" s="45"/>
      <c r="D333" s="16"/>
      <c r="E333" s="15"/>
      <c r="F333" s="122">
        <f>F289*10%</f>
        <v>229893.6</v>
      </c>
      <c r="G333" t="s">
        <v>70</v>
      </c>
    </row>
    <row r="334" spans="1:7" ht="13.5" thickBot="1">
      <c r="A334" s="9" t="s">
        <v>76</v>
      </c>
      <c r="B334" s="49" t="s">
        <v>77</v>
      </c>
      <c r="C334" s="45"/>
      <c r="D334" s="16"/>
      <c r="E334" s="15"/>
      <c r="F334" s="122">
        <f>F289*5%</f>
        <v>114946.8</v>
      </c>
      <c r="G334" t="s">
        <v>70</v>
      </c>
    </row>
    <row r="335" spans="1:7" ht="13.5" thickBot="1">
      <c r="A335" s="9" t="s">
        <v>78</v>
      </c>
      <c r="B335" s="49" t="s">
        <v>79</v>
      </c>
      <c r="C335" s="45"/>
      <c r="D335" s="16"/>
      <c r="E335" s="15"/>
      <c r="F335" s="122">
        <f>F289*25%</f>
        <v>574734</v>
      </c>
      <c r="G335" t="s">
        <v>70</v>
      </c>
    </row>
    <row r="336" spans="1:7" ht="13.5" thickBot="1">
      <c r="A336" s="9" t="s">
        <v>80</v>
      </c>
      <c r="B336" s="49" t="s">
        <v>81</v>
      </c>
      <c r="C336" s="45"/>
      <c r="D336" s="16"/>
      <c r="E336" s="15"/>
      <c r="F336" s="122">
        <f>D289*45%</f>
        <v>41380.65</v>
      </c>
      <c r="G336" t="s">
        <v>63</v>
      </c>
    </row>
    <row r="337" spans="1:7" ht="13.5" thickBot="1">
      <c r="A337" s="9" t="s">
        <v>82</v>
      </c>
      <c r="B337" s="50" t="s">
        <v>83</v>
      </c>
      <c r="C337" s="47"/>
      <c r="D337" s="20"/>
      <c r="E337" s="15"/>
      <c r="F337" s="122">
        <f>F289*5%</f>
        <v>114946.8</v>
      </c>
      <c r="G337" t="s">
        <v>70</v>
      </c>
    </row>
    <row r="339" spans="1:7" ht="12.75">
      <c r="A339" s="108" t="s">
        <v>0</v>
      </c>
      <c r="B339" s="108"/>
      <c r="C339" s="108"/>
      <c r="D339" s="108"/>
      <c r="E339" s="108"/>
      <c r="F339" s="108"/>
      <c r="G339" s="108"/>
    </row>
    <row r="340" spans="1:7" ht="12.75">
      <c r="A340" s="108" t="s">
        <v>166</v>
      </c>
      <c r="B340" s="108"/>
      <c r="C340" s="108"/>
      <c r="D340" s="108"/>
      <c r="E340" s="108"/>
      <c r="F340" s="108"/>
      <c r="G340" s="108"/>
    </row>
    <row r="341" spans="1:7" ht="12.75">
      <c r="A341" s="1"/>
      <c r="B341" s="1"/>
      <c r="C341" s="1"/>
      <c r="D341" s="1"/>
      <c r="E341" s="1"/>
      <c r="F341" s="1"/>
      <c r="G341" s="1"/>
    </row>
    <row r="343" spans="1:6" ht="12.75">
      <c r="A343" s="2" t="s">
        <v>1</v>
      </c>
      <c r="D343" s="2" t="s">
        <v>2</v>
      </c>
      <c r="F343" s="2" t="s">
        <v>3</v>
      </c>
    </row>
    <row r="344" ht="13.5" thickBot="1">
      <c r="A344" s="3"/>
    </row>
    <row r="345" spans="1:6" ht="13.5" thickBot="1">
      <c r="A345" s="109" t="s">
        <v>4</v>
      </c>
      <c r="B345" s="107"/>
      <c r="C345" s="6" t="s">
        <v>5</v>
      </c>
      <c r="D345" s="111">
        <v>94256</v>
      </c>
      <c r="E345" s="112" t="s">
        <v>6</v>
      </c>
      <c r="F345" s="111">
        <v>2356410</v>
      </c>
    </row>
    <row r="346" spans="1:6" ht="13.5" thickBot="1">
      <c r="A346" s="9" t="s">
        <v>7</v>
      </c>
      <c r="B346" s="10"/>
      <c r="C346" s="6" t="s">
        <v>8</v>
      </c>
      <c r="D346" s="111">
        <f>F346/25</f>
        <v>98026.656</v>
      </c>
      <c r="E346" s="112" t="s">
        <v>9</v>
      </c>
      <c r="F346" s="111">
        <f>F345*1.04</f>
        <v>2450666.4</v>
      </c>
    </row>
    <row r="347" spans="1:6" ht="13.5" thickBot="1">
      <c r="A347" s="11" t="s">
        <v>10</v>
      </c>
      <c r="B347" s="12"/>
      <c r="C347" s="6" t="s">
        <v>11</v>
      </c>
      <c r="D347" s="111">
        <f>F347/25</f>
        <v>103682.04</v>
      </c>
      <c r="E347" s="112" t="s">
        <v>12</v>
      </c>
      <c r="F347" s="111">
        <f>F345*1.1</f>
        <v>2592051</v>
      </c>
    </row>
    <row r="348" spans="1:6" ht="13.5" thickBot="1">
      <c r="A348" s="13" t="s">
        <v>13</v>
      </c>
      <c r="B348" s="10"/>
      <c r="C348" s="6" t="s">
        <v>14</v>
      </c>
      <c r="D348" s="111">
        <f>F348/25</f>
        <v>107452.296</v>
      </c>
      <c r="E348" s="112" t="s">
        <v>15</v>
      </c>
      <c r="F348" s="111">
        <f>F345*1.14</f>
        <v>2686307.4</v>
      </c>
    </row>
    <row r="349" spans="1:6" ht="12.75">
      <c r="A349" s="11" t="s">
        <v>16</v>
      </c>
      <c r="B349" s="12"/>
      <c r="D349" s="113"/>
      <c r="E349" s="114"/>
      <c r="F349" s="114"/>
    </row>
    <row r="350" spans="1:6" ht="12.75">
      <c r="A350" s="15" t="s">
        <v>17</v>
      </c>
      <c r="B350" s="16"/>
      <c r="D350" s="115"/>
      <c r="E350" s="114"/>
      <c r="F350" s="114"/>
    </row>
    <row r="351" spans="1:6" ht="13.5" thickBot="1">
      <c r="A351" s="15" t="s">
        <v>18</v>
      </c>
      <c r="B351" s="16"/>
      <c r="D351" s="116"/>
      <c r="E351" s="114"/>
      <c r="F351" s="114"/>
    </row>
    <row r="352" spans="1:6" ht="13.5" thickBot="1">
      <c r="A352" s="19" t="s">
        <v>19</v>
      </c>
      <c r="B352" s="20"/>
      <c r="C352" s="21" t="s">
        <v>20</v>
      </c>
      <c r="D352" s="111">
        <f>F352/25</f>
        <v>111222.552</v>
      </c>
      <c r="E352" s="117" t="s">
        <v>21</v>
      </c>
      <c r="F352" s="118">
        <f>F345*1.18</f>
        <v>2780563.8</v>
      </c>
    </row>
    <row r="353" spans="1:6" ht="13.5" thickBot="1">
      <c r="A353" s="23" t="s">
        <v>22</v>
      </c>
      <c r="B353" s="12"/>
      <c r="C353" s="21" t="s">
        <v>23</v>
      </c>
      <c r="D353" s="111">
        <f>F353/25</f>
        <v>114992.80799999999</v>
      </c>
      <c r="E353" s="117" t="s">
        <v>24</v>
      </c>
      <c r="F353" s="111">
        <f>F345*1.22</f>
        <v>2874820.1999999997</v>
      </c>
    </row>
    <row r="354" spans="1:6" ht="13.5" thickBot="1">
      <c r="A354" s="24" t="s">
        <v>25</v>
      </c>
      <c r="B354" s="20"/>
      <c r="C354" s="25"/>
      <c r="D354" s="115"/>
      <c r="E354" s="119"/>
      <c r="F354" s="114"/>
    </row>
    <row r="355" spans="1:6" ht="13.5" thickBot="1">
      <c r="A355" s="23" t="s">
        <v>26</v>
      </c>
      <c r="B355" s="12"/>
      <c r="C355" s="21" t="s">
        <v>27</v>
      </c>
      <c r="D355" s="111">
        <f>F355/25</f>
        <v>118763.064</v>
      </c>
      <c r="E355" s="117" t="s">
        <v>28</v>
      </c>
      <c r="F355" s="111">
        <f>F345*1.26</f>
        <v>2969076.6</v>
      </c>
    </row>
    <row r="356" spans="1:6" ht="13.5" thickBot="1">
      <c r="A356" s="24" t="s">
        <v>29</v>
      </c>
      <c r="B356" s="20"/>
      <c r="C356" s="25"/>
      <c r="D356" s="120"/>
      <c r="E356" s="119"/>
      <c r="F356" s="114"/>
    </row>
    <row r="357" spans="1:6" ht="13.5" thickBot="1">
      <c r="A357" s="23" t="s">
        <v>30</v>
      </c>
      <c r="B357" s="12"/>
      <c r="C357" s="21" t="s">
        <v>31</v>
      </c>
      <c r="D357" s="111">
        <f>F357/25</f>
        <v>122533.32</v>
      </c>
      <c r="E357" s="117" t="s">
        <v>32</v>
      </c>
      <c r="F357" s="111">
        <f>F345*1.3</f>
        <v>3063333</v>
      </c>
    </row>
    <row r="358" spans="1:2" ht="12.75">
      <c r="A358" s="28" t="s">
        <v>33</v>
      </c>
      <c r="B358" s="16"/>
    </row>
    <row r="359" spans="1:2" ht="13.5" thickBot="1">
      <c r="A359" s="29" t="s">
        <v>34</v>
      </c>
      <c r="B359" s="20"/>
    </row>
    <row r="361" spans="1:2" ht="12.75">
      <c r="A361" s="2" t="s">
        <v>35</v>
      </c>
      <c r="B361" s="2"/>
    </row>
    <row r="363" spans="1:6" ht="12.75">
      <c r="A363" s="2" t="s">
        <v>36</v>
      </c>
      <c r="F363" s="2" t="s">
        <v>37</v>
      </c>
    </row>
    <row r="364" ht="13.5" thickBot="1"/>
    <row r="365" spans="1:6" ht="13.5" thickBot="1">
      <c r="A365" s="13" t="s">
        <v>38</v>
      </c>
      <c r="B365" s="10"/>
      <c r="E365" s="30" t="s">
        <v>39</v>
      </c>
      <c r="F365" s="121">
        <v>2356410</v>
      </c>
    </row>
    <row r="366" spans="1:6" ht="13.5" thickBot="1">
      <c r="A366" s="13" t="s">
        <v>40</v>
      </c>
      <c r="B366" s="10"/>
      <c r="E366" s="30" t="s">
        <v>41</v>
      </c>
      <c r="F366" s="121">
        <f>F365*1.04</f>
        <v>2450666.4</v>
      </c>
    </row>
    <row r="367" spans="1:6" ht="13.5" thickBot="1">
      <c r="A367" s="13" t="s">
        <v>42</v>
      </c>
      <c r="B367" s="10"/>
      <c r="E367" s="30" t="s">
        <v>43</v>
      </c>
      <c r="F367" s="121">
        <f>F365*1.15</f>
        <v>2709871.5</v>
      </c>
    </row>
    <row r="368" spans="1:6" ht="13.5" thickBot="1">
      <c r="A368" s="13" t="s">
        <v>44</v>
      </c>
      <c r="B368" s="10"/>
      <c r="E368" s="30" t="s">
        <v>45</v>
      </c>
      <c r="F368" s="121">
        <f>F365*1.2</f>
        <v>2827692</v>
      </c>
    </row>
    <row r="369" spans="1:6" ht="13.5" thickBot="1">
      <c r="A369" s="13" t="s">
        <v>46</v>
      </c>
      <c r="B369" s="10"/>
      <c r="E369" s="30" t="s">
        <v>47</v>
      </c>
      <c r="F369" s="121">
        <f>F365*1.26</f>
        <v>2969076.6</v>
      </c>
    </row>
    <row r="370" spans="1:6" ht="13.5" thickBot="1">
      <c r="A370" s="13" t="s">
        <v>48</v>
      </c>
      <c r="B370" s="10"/>
      <c r="E370" s="30" t="s">
        <v>49</v>
      </c>
      <c r="F370" s="121">
        <f>F365*1.3</f>
        <v>3063333</v>
      </c>
    </row>
    <row r="371" ht="12.75">
      <c r="F371" s="114"/>
    </row>
    <row r="372" spans="1:6" ht="12.75">
      <c r="A372" t="s">
        <v>50</v>
      </c>
      <c r="F372" s="114"/>
    </row>
    <row r="373" ht="12.75">
      <c r="F373" s="114"/>
    </row>
    <row r="374" ht="12.75">
      <c r="F374" s="114"/>
    </row>
    <row r="375" spans="1:6" ht="12.75">
      <c r="A375" s="2" t="s">
        <v>51</v>
      </c>
      <c r="F375" s="114"/>
    </row>
    <row r="376" ht="12.75">
      <c r="F376" s="114"/>
    </row>
    <row r="377" ht="13.5" thickBot="1">
      <c r="F377" s="114"/>
    </row>
    <row r="378" spans="1:7" ht="13.5" thickBot="1">
      <c r="A378" s="9" t="s">
        <v>52</v>
      </c>
      <c r="B378" s="106" t="s">
        <v>53</v>
      </c>
      <c r="C378" s="106"/>
      <c r="D378" s="107"/>
      <c r="E378" s="15"/>
      <c r="F378" s="122">
        <f>F345*10%</f>
        <v>235641</v>
      </c>
      <c r="G378" t="s">
        <v>54</v>
      </c>
    </row>
    <row r="379" spans="1:7" ht="13.5" thickBot="1">
      <c r="A379" s="9" t="s">
        <v>55</v>
      </c>
      <c r="B379" s="4" t="s">
        <v>56</v>
      </c>
      <c r="C379" s="32"/>
      <c r="D379" s="5"/>
      <c r="E379" s="15"/>
      <c r="F379" s="122">
        <f>D345*6%</f>
        <v>5655.36</v>
      </c>
      <c r="G379" t="s">
        <v>57</v>
      </c>
    </row>
    <row r="380" spans="1:7" ht="13.5" thickBot="1">
      <c r="A380" s="9" t="s">
        <v>58</v>
      </c>
      <c r="B380" s="4" t="s">
        <v>59</v>
      </c>
      <c r="C380" s="32"/>
      <c r="D380" s="5"/>
      <c r="E380" s="15"/>
      <c r="F380" s="122">
        <f>D345*20%</f>
        <v>18851.2</v>
      </c>
      <c r="G380" t="s">
        <v>57</v>
      </c>
    </row>
    <row r="381" spans="1:7" ht="13.5" thickBot="1">
      <c r="A381" s="9" t="s">
        <v>58</v>
      </c>
      <c r="B381" s="106" t="s">
        <v>60</v>
      </c>
      <c r="C381" s="106"/>
      <c r="D381" s="107"/>
      <c r="E381" s="15"/>
      <c r="F381" s="122">
        <f>D345*6%</f>
        <v>5655.36</v>
      </c>
      <c r="G381" t="s">
        <v>57</v>
      </c>
    </row>
    <row r="382" spans="1:7" ht="13.5" thickBot="1">
      <c r="A382" s="11" t="s">
        <v>61</v>
      </c>
      <c r="B382" s="34" t="s">
        <v>62</v>
      </c>
      <c r="C382" s="34"/>
      <c r="D382" s="35"/>
      <c r="E382" s="15"/>
      <c r="F382" s="122">
        <f>D345*45%</f>
        <v>42415.200000000004</v>
      </c>
      <c r="G382" t="s">
        <v>63</v>
      </c>
    </row>
    <row r="383" spans="1:7" ht="13.5" thickBot="1">
      <c r="A383" s="36"/>
      <c r="B383" s="37" t="s">
        <v>64</v>
      </c>
      <c r="C383" s="37"/>
      <c r="D383" s="38"/>
      <c r="E383" s="15"/>
      <c r="F383" s="122">
        <f>D345*20%</f>
        <v>18851.2</v>
      </c>
      <c r="G383" t="s">
        <v>65</v>
      </c>
    </row>
    <row r="384" spans="1:7" ht="13.5" thickBot="1">
      <c r="A384" s="9" t="s">
        <v>66</v>
      </c>
      <c r="B384" s="32" t="s">
        <v>67</v>
      </c>
      <c r="C384" s="39"/>
      <c r="D384" s="10"/>
      <c r="E384" s="15"/>
      <c r="F384" s="123">
        <f>F345*8.3%</f>
        <v>195582.03</v>
      </c>
      <c r="G384" t="s">
        <v>57</v>
      </c>
    </row>
    <row r="385" spans="1:6" ht="13.5" thickBot="1">
      <c r="A385" s="11" t="s">
        <v>66</v>
      </c>
      <c r="B385" s="34" t="s">
        <v>68</v>
      </c>
      <c r="C385" s="42"/>
      <c r="D385" s="12"/>
      <c r="E385" s="43"/>
      <c r="F385" s="120"/>
    </row>
    <row r="386" spans="1:7" ht="13.5" thickBot="1">
      <c r="A386" s="15"/>
      <c r="B386" s="44" t="s">
        <v>69</v>
      </c>
      <c r="C386" s="45"/>
      <c r="D386" s="16"/>
      <c r="E386" s="15"/>
      <c r="F386" s="124">
        <f>F345*15%</f>
        <v>353461.5</v>
      </c>
      <c r="G386" t="s">
        <v>70</v>
      </c>
    </row>
    <row r="387" spans="1:7" ht="13.5" thickBot="1">
      <c r="A387" s="36"/>
      <c r="B387" s="37" t="s">
        <v>71</v>
      </c>
      <c r="C387" s="47"/>
      <c r="D387" s="20"/>
      <c r="E387" s="15"/>
      <c r="F387" s="122">
        <f>F345*20%</f>
        <v>471282</v>
      </c>
      <c r="G387" t="s">
        <v>70</v>
      </c>
    </row>
    <row r="388" spans="1:7" ht="13.5" thickBot="1">
      <c r="A388" s="9" t="s">
        <v>72</v>
      </c>
      <c r="B388" s="48" t="s">
        <v>73</v>
      </c>
      <c r="C388" s="42"/>
      <c r="D388" s="12"/>
      <c r="E388" s="15"/>
      <c r="F388" s="124">
        <f>F345*5%</f>
        <v>117820.5</v>
      </c>
      <c r="G388" t="s">
        <v>70</v>
      </c>
    </row>
    <row r="389" spans="1:7" ht="13.5" thickBot="1">
      <c r="A389" s="9" t="s">
        <v>74</v>
      </c>
      <c r="B389" s="49" t="s">
        <v>75</v>
      </c>
      <c r="C389" s="45"/>
      <c r="D389" s="16"/>
      <c r="E389" s="15"/>
      <c r="F389" s="122">
        <f>F345*10%</f>
        <v>235641</v>
      </c>
      <c r="G389" t="s">
        <v>70</v>
      </c>
    </row>
    <row r="390" spans="1:7" ht="13.5" thickBot="1">
      <c r="A390" s="9" t="s">
        <v>76</v>
      </c>
      <c r="B390" s="49" t="s">
        <v>77</v>
      </c>
      <c r="C390" s="45"/>
      <c r="D390" s="16"/>
      <c r="E390" s="15"/>
      <c r="F390" s="122">
        <f>F345*5%</f>
        <v>117820.5</v>
      </c>
      <c r="G390" t="s">
        <v>70</v>
      </c>
    </row>
    <row r="391" spans="1:7" ht="13.5" thickBot="1">
      <c r="A391" s="9" t="s">
        <v>78</v>
      </c>
      <c r="B391" s="49" t="s">
        <v>79</v>
      </c>
      <c r="C391" s="45"/>
      <c r="D391" s="16"/>
      <c r="E391" s="15"/>
      <c r="F391" s="122">
        <f>F345*25%</f>
        <v>589102.5</v>
      </c>
      <c r="G391" t="s">
        <v>70</v>
      </c>
    </row>
    <row r="392" spans="1:7" ht="13.5" thickBot="1">
      <c r="A392" s="9" t="s">
        <v>80</v>
      </c>
      <c r="B392" s="49" t="s">
        <v>81</v>
      </c>
      <c r="C392" s="45"/>
      <c r="D392" s="16"/>
      <c r="E392" s="15"/>
      <c r="F392" s="122">
        <f>D345*45%</f>
        <v>42415.200000000004</v>
      </c>
      <c r="G392" t="s">
        <v>63</v>
      </c>
    </row>
    <row r="393" spans="1:7" ht="13.5" thickBot="1">
      <c r="A393" s="9" t="s">
        <v>82</v>
      </c>
      <c r="B393" s="50" t="s">
        <v>83</v>
      </c>
      <c r="C393" s="47"/>
      <c r="D393" s="20"/>
      <c r="E393" s="15"/>
      <c r="F393" s="122">
        <f>F345*5%</f>
        <v>117820.5</v>
      </c>
      <c r="G393" t="s">
        <v>70</v>
      </c>
    </row>
    <row r="395" spans="1:7" ht="12.75">
      <c r="A395" s="108" t="s">
        <v>0</v>
      </c>
      <c r="B395" s="108"/>
      <c r="C395" s="108"/>
      <c r="D395" s="108"/>
      <c r="E395" s="108"/>
      <c r="F395" s="108"/>
      <c r="G395" s="108"/>
    </row>
    <row r="396" spans="1:7" ht="12.75">
      <c r="A396" s="108" t="s">
        <v>165</v>
      </c>
      <c r="B396" s="108"/>
      <c r="C396" s="108"/>
      <c r="D396" s="108"/>
      <c r="E396" s="108"/>
      <c r="F396" s="108"/>
      <c r="G396" s="108"/>
    </row>
    <row r="397" spans="1:7" ht="12.75">
      <c r="A397" s="1"/>
      <c r="B397" s="1"/>
      <c r="C397" s="1"/>
      <c r="D397" s="1"/>
      <c r="E397" s="1"/>
      <c r="F397" s="1"/>
      <c r="G397" s="1"/>
    </row>
    <row r="399" spans="1:6" ht="12.75">
      <c r="A399" s="2" t="s">
        <v>1</v>
      </c>
      <c r="D399" s="2" t="s">
        <v>2</v>
      </c>
      <c r="F399" s="2" t="s">
        <v>3</v>
      </c>
    </row>
    <row r="400" ht="13.5" thickBot="1">
      <c r="A400" s="3"/>
    </row>
    <row r="401" spans="1:6" ht="13.5" thickBot="1">
      <c r="A401" s="109" t="s">
        <v>4</v>
      </c>
      <c r="B401" s="107"/>
      <c r="C401" s="6" t="s">
        <v>5</v>
      </c>
      <c r="D401" s="111">
        <v>95670</v>
      </c>
      <c r="E401" s="112" t="s">
        <v>6</v>
      </c>
      <c r="F401" s="111">
        <v>2391756</v>
      </c>
    </row>
    <row r="402" spans="1:6" ht="13.5" thickBot="1">
      <c r="A402" s="9" t="s">
        <v>7</v>
      </c>
      <c r="B402" s="10"/>
      <c r="C402" s="6" t="s">
        <v>8</v>
      </c>
      <c r="D402" s="111">
        <f>F402/25</f>
        <v>99497.04960000001</v>
      </c>
      <c r="E402" s="112" t="s">
        <v>9</v>
      </c>
      <c r="F402" s="111">
        <f>F401*1.04</f>
        <v>2487426.24</v>
      </c>
    </row>
    <row r="403" spans="1:6" ht="13.5" thickBot="1">
      <c r="A403" s="11" t="s">
        <v>10</v>
      </c>
      <c r="B403" s="12"/>
      <c r="C403" s="6" t="s">
        <v>11</v>
      </c>
      <c r="D403" s="111">
        <f>F403/25</f>
        <v>105237.26400000001</v>
      </c>
      <c r="E403" s="112" t="s">
        <v>12</v>
      </c>
      <c r="F403" s="111">
        <f>F401*1.1</f>
        <v>2630931.6</v>
      </c>
    </row>
    <row r="404" spans="1:6" ht="13.5" thickBot="1">
      <c r="A404" s="13" t="s">
        <v>13</v>
      </c>
      <c r="B404" s="10"/>
      <c r="C404" s="6" t="s">
        <v>14</v>
      </c>
      <c r="D404" s="111">
        <f>F404/25</f>
        <v>109064.07359999999</v>
      </c>
      <c r="E404" s="112" t="s">
        <v>15</v>
      </c>
      <c r="F404" s="111">
        <f>F401*1.14</f>
        <v>2726601.84</v>
      </c>
    </row>
    <row r="405" spans="1:6" ht="12.75">
      <c r="A405" s="11" t="s">
        <v>16</v>
      </c>
      <c r="B405" s="12"/>
      <c r="D405" s="113"/>
      <c r="E405" s="114"/>
      <c r="F405" s="114"/>
    </row>
    <row r="406" spans="1:6" ht="12.75">
      <c r="A406" s="15" t="s">
        <v>17</v>
      </c>
      <c r="B406" s="16"/>
      <c r="D406" s="115"/>
      <c r="E406" s="114"/>
      <c r="F406" s="114"/>
    </row>
    <row r="407" spans="1:6" ht="13.5" thickBot="1">
      <c r="A407" s="15" t="s">
        <v>18</v>
      </c>
      <c r="B407" s="16"/>
      <c r="D407" s="116"/>
      <c r="E407" s="114"/>
      <c r="F407" s="114"/>
    </row>
    <row r="408" spans="1:6" ht="13.5" thickBot="1">
      <c r="A408" s="19" t="s">
        <v>19</v>
      </c>
      <c r="B408" s="20"/>
      <c r="C408" s="21" t="s">
        <v>20</v>
      </c>
      <c r="D408" s="111">
        <f>F408/25</f>
        <v>112890.8832</v>
      </c>
      <c r="E408" s="117" t="s">
        <v>21</v>
      </c>
      <c r="F408" s="118">
        <f>F401*1.18</f>
        <v>2822272.08</v>
      </c>
    </row>
    <row r="409" spans="1:6" ht="13.5" thickBot="1">
      <c r="A409" s="23" t="s">
        <v>22</v>
      </c>
      <c r="B409" s="12"/>
      <c r="C409" s="21" t="s">
        <v>23</v>
      </c>
      <c r="D409" s="111">
        <f>F409/25</f>
        <v>116717.69279999999</v>
      </c>
      <c r="E409" s="117" t="s">
        <v>24</v>
      </c>
      <c r="F409" s="111">
        <f>F401*1.22</f>
        <v>2917942.32</v>
      </c>
    </row>
    <row r="410" spans="1:6" ht="13.5" thickBot="1">
      <c r="A410" s="24" t="s">
        <v>25</v>
      </c>
      <c r="B410" s="20"/>
      <c r="C410" s="25"/>
      <c r="D410" s="115"/>
      <c r="E410" s="119"/>
      <c r="F410" s="114"/>
    </row>
    <row r="411" spans="1:6" ht="13.5" thickBot="1">
      <c r="A411" s="23" t="s">
        <v>26</v>
      </c>
      <c r="B411" s="12"/>
      <c r="C411" s="21" t="s">
        <v>27</v>
      </c>
      <c r="D411" s="111">
        <f>F411/25</f>
        <v>120544.5024</v>
      </c>
      <c r="E411" s="117" t="s">
        <v>28</v>
      </c>
      <c r="F411" s="111">
        <f>F401*1.26</f>
        <v>3013612.56</v>
      </c>
    </row>
    <row r="412" spans="1:6" ht="13.5" thickBot="1">
      <c r="A412" s="24" t="s">
        <v>29</v>
      </c>
      <c r="B412" s="20"/>
      <c r="C412" s="25"/>
      <c r="D412" s="120"/>
      <c r="E412" s="119"/>
      <c r="F412" s="114"/>
    </row>
    <row r="413" spans="1:6" ht="13.5" thickBot="1">
      <c r="A413" s="23" t="s">
        <v>30</v>
      </c>
      <c r="B413" s="12"/>
      <c r="C413" s="21" t="s">
        <v>31</v>
      </c>
      <c r="D413" s="111">
        <f>F413/25</f>
        <v>124371.312</v>
      </c>
      <c r="E413" s="117" t="s">
        <v>32</v>
      </c>
      <c r="F413" s="111">
        <f>F401*1.3</f>
        <v>3109282.8000000003</v>
      </c>
    </row>
    <row r="414" spans="1:2" ht="12.75">
      <c r="A414" s="28" t="s">
        <v>33</v>
      </c>
      <c r="B414" s="16"/>
    </row>
    <row r="415" spans="1:2" ht="13.5" thickBot="1">
      <c r="A415" s="29" t="s">
        <v>34</v>
      </c>
      <c r="B415" s="20"/>
    </row>
    <row r="417" spans="1:2" ht="12.75">
      <c r="A417" s="2" t="s">
        <v>35</v>
      </c>
      <c r="B417" s="2"/>
    </row>
    <row r="419" spans="1:6" ht="12.75">
      <c r="A419" s="2" t="s">
        <v>36</v>
      </c>
      <c r="F419" s="2" t="s">
        <v>37</v>
      </c>
    </row>
    <row r="420" ht="13.5" thickBot="1"/>
    <row r="421" spans="1:6" ht="13.5" thickBot="1">
      <c r="A421" s="13" t="s">
        <v>38</v>
      </c>
      <c r="B421" s="10"/>
      <c r="E421" s="30" t="s">
        <v>39</v>
      </c>
      <c r="F421" s="121">
        <v>2391756</v>
      </c>
    </row>
    <row r="422" spans="1:6" ht="13.5" thickBot="1">
      <c r="A422" s="13" t="s">
        <v>40</v>
      </c>
      <c r="B422" s="10"/>
      <c r="E422" s="30" t="s">
        <v>41</v>
      </c>
      <c r="F422" s="121">
        <f>F421*1.04</f>
        <v>2487426.24</v>
      </c>
    </row>
    <row r="423" spans="1:6" ht="13.5" thickBot="1">
      <c r="A423" s="13" t="s">
        <v>42</v>
      </c>
      <c r="B423" s="10"/>
      <c r="E423" s="30" t="s">
        <v>43</v>
      </c>
      <c r="F423" s="121">
        <f>F421*1.15</f>
        <v>2750519.4</v>
      </c>
    </row>
    <row r="424" spans="1:6" ht="13.5" thickBot="1">
      <c r="A424" s="13" t="s">
        <v>44</v>
      </c>
      <c r="B424" s="10"/>
      <c r="E424" s="30" t="s">
        <v>45</v>
      </c>
      <c r="F424" s="121">
        <f>F421*1.2</f>
        <v>2870107.1999999997</v>
      </c>
    </row>
    <row r="425" spans="1:6" ht="13.5" thickBot="1">
      <c r="A425" s="13" t="s">
        <v>46</v>
      </c>
      <c r="B425" s="10"/>
      <c r="E425" s="30" t="s">
        <v>47</v>
      </c>
      <c r="F425" s="121">
        <f>F421*1.26</f>
        <v>3013612.56</v>
      </c>
    </row>
    <row r="426" spans="1:6" ht="13.5" thickBot="1">
      <c r="A426" s="13" t="s">
        <v>48</v>
      </c>
      <c r="B426" s="10"/>
      <c r="E426" s="30" t="s">
        <v>49</v>
      </c>
      <c r="F426" s="121">
        <f>F421*1.3</f>
        <v>3109282.8000000003</v>
      </c>
    </row>
    <row r="427" ht="12.75">
      <c r="F427" s="114"/>
    </row>
    <row r="428" spans="1:6" ht="12.75">
      <c r="A428" t="s">
        <v>50</v>
      </c>
      <c r="F428" s="114"/>
    </row>
    <row r="429" ht="12.75">
      <c r="F429" s="114"/>
    </row>
    <row r="430" ht="12.75">
      <c r="F430" s="114"/>
    </row>
    <row r="431" spans="1:6" ht="12.75">
      <c r="A431" s="2" t="s">
        <v>51</v>
      </c>
      <c r="F431" s="114"/>
    </row>
    <row r="432" ht="12.75">
      <c r="F432" s="114"/>
    </row>
    <row r="433" ht="13.5" thickBot="1">
      <c r="F433" s="114"/>
    </row>
    <row r="434" spans="1:7" ht="13.5" thickBot="1">
      <c r="A434" s="9" t="s">
        <v>52</v>
      </c>
      <c r="B434" s="106" t="s">
        <v>53</v>
      </c>
      <c r="C434" s="106"/>
      <c r="D434" s="107"/>
      <c r="E434" s="15"/>
      <c r="F434" s="122">
        <f>F401*10%</f>
        <v>239175.6</v>
      </c>
      <c r="G434" t="s">
        <v>54</v>
      </c>
    </row>
    <row r="435" spans="1:7" ht="13.5" thickBot="1">
      <c r="A435" s="9" t="s">
        <v>55</v>
      </c>
      <c r="B435" s="4" t="s">
        <v>56</v>
      </c>
      <c r="C435" s="32"/>
      <c r="D435" s="5"/>
      <c r="E435" s="15"/>
      <c r="F435" s="122">
        <f>D401*6%</f>
        <v>5740.2</v>
      </c>
      <c r="G435" t="s">
        <v>57</v>
      </c>
    </row>
    <row r="436" spans="1:7" ht="13.5" thickBot="1">
      <c r="A436" s="9" t="s">
        <v>58</v>
      </c>
      <c r="B436" s="4" t="s">
        <v>59</v>
      </c>
      <c r="C436" s="32"/>
      <c r="D436" s="5"/>
      <c r="E436" s="15"/>
      <c r="F436" s="122">
        <f>D401*20%</f>
        <v>19134</v>
      </c>
      <c r="G436" t="s">
        <v>57</v>
      </c>
    </row>
    <row r="437" spans="1:7" ht="13.5" thickBot="1">
      <c r="A437" s="9" t="s">
        <v>58</v>
      </c>
      <c r="B437" s="106" t="s">
        <v>60</v>
      </c>
      <c r="C437" s="106"/>
      <c r="D437" s="107"/>
      <c r="E437" s="15"/>
      <c r="F437" s="122">
        <f>D401*6%</f>
        <v>5740.2</v>
      </c>
      <c r="G437" t="s">
        <v>57</v>
      </c>
    </row>
    <row r="438" spans="1:7" ht="13.5" thickBot="1">
      <c r="A438" s="11" t="s">
        <v>61</v>
      </c>
      <c r="B438" s="34" t="s">
        <v>62</v>
      </c>
      <c r="C438" s="34"/>
      <c r="D438" s="35"/>
      <c r="E438" s="15"/>
      <c r="F438" s="122">
        <f>D401*45%</f>
        <v>43051.5</v>
      </c>
      <c r="G438" t="s">
        <v>63</v>
      </c>
    </row>
    <row r="439" spans="1:7" ht="13.5" thickBot="1">
      <c r="A439" s="36"/>
      <c r="B439" s="37" t="s">
        <v>64</v>
      </c>
      <c r="C439" s="37"/>
      <c r="D439" s="38"/>
      <c r="E439" s="15"/>
      <c r="F439" s="122">
        <f>D401*20%</f>
        <v>19134</v>
      </c>
      <c r="G439" t="s">
        <v>65</v>
      </c>
    </row>
    <row r="440" spans="1:7" ht="13.5" thickBot="1">
      <c r="A440" s="9" t="s">
        <v>66</v>
      </c>
      <c r="B440" s="32" t="s">
        <v>67</v>
      </c>
      <c r="C440" s="39"/>
      <c r="D440" s="10"/>
      <c r="E440" s="15"/>
      <c r="F440" s="123">
        <f>F401*8.3%</f>
        <v>198515.74800000002</v>
      </c>
      <c r="G440" t="s">
        <v>57</v>
      </c>
    </row>
    <row r="441" spans="1:6" ht="13.5" thickBot="1">
      <c r="A441" s="11" t="s">
        <v>66</v>
      </c>
      <c r="B441" s="34" t="s">
        <v>68</v>
      </c>
      <c r="C441" s="42"/>
      <c r="D441" s="12"/>
      <c r="E441" s="43"/>
      <c r="F441" s="120"/>
    </row>
    <row r="442" spans="1:7" ht="13.5" thickBot="1">
      <c r="A442" s="15"/>
      <c r="B442" s="44" t="s">
        <v>69</v>
      </c>
      <c r="C442" s="45"/>
      <c r="D442" s="16"/>
      <c r="E442" s="15"/>
      <c r="F442" s="124">
        <f>F401*15%</f>
        <v>358763.39999999997</v>
      </c>
      <c r="G442" t="s">
        <v>70</v>
      </c>
    </row>
    <row r="443" spans="1:7" ht="13.5" thickBot="1">
      <c r="A443" s="36"/>
      <c r="B443" s="37" t="s">
        <v>71</v>
      </c>
      <c r="C443" s="47"/>
      <c r="D443" s="20"/>
      <c r="E443" s="15"/>
      <c r="F443" s="122">
        <f>F401*20%</f>
        <v>478351.2</v>
      </c>
      <c r="G443" t="s">
        <v>70</v>
      </c>
    </row>
    <row r="444" spans="1:7" ht="13.5" thickBot="1">
      <c r="A444" s="9" t="s">
        <v>72</v>
      </c>
      <c r="B444" s="48" t="s">
        <v>73</v>
      </c>
      <c r="C444" s="42"/>
      <c r="D444" s="12"/>
      <c r="E444" s="15"/>
      <c r="F444" s="124">
        <f>F401*5%</f>
        <v>119587.8</v>
      </c>
      <c r="G444" t="s">
        <v>70</v>
      </c>
    </row>
    <row r="445" spans="1:7" ht="13.5" thickBot="1">
      <c r="A445" s="9" t="s">
        <v>74</v>
      </c>
      <c r="B445" s="49" t="s">
        <v>75</v>
      </c>
      <c r="C445" s="45"/>
      <c r="D445" s="16"/>
      <c r="E445" s="15"/>
      <c r="F445" s="122">
        <f>F401*10%</f>
        <v>239175.6</v>
      </c>
      <c r="G445" t="s">
        <v>70</v>
      </c>
    </row>
    <row r="446" spans="1:7" ht="13.5" thickBot="1">
      <c r="A446" s="9" t="s">
        <v>76</v>
      </c>
      <c r="B446" s="49" t="s">
        <v>77</v>
      </c>
      <c r="C446" s="45"/>
      <c r="D446" s="16"/>
      <c r="E446" s="15"/>
      <c r="F446" s="122">
        <f>F401*5%</f>
        <v>119587.8</v>
      </c>
      <c r="G446" t="s">
        <v>70</v>
      </c>
    </row>
    <row r="447" spans="1:7" ht="13.5" thickBot="1">
      <c r="A447" s="9" t="s">
        <v>78</v>
      </c>
      <c r="B447" s="49" t="s">
        <v>79</v>
      </c>
      <c r="C447" s="45"/>
      <c r="D447" s="16"/>
      <c r="E447" s="15"/>
      <c r="F447" s="122">
        <f>F401*25%</f>
        <v>597939</v>
      </c>
      <c r="G447" t="s">
        <v>70</v>
      </c>
    </row>
    <row r="448" spans="1:7" ht="13.5" thickBot="1">
      <c r="A448" s="9" t="s">
        <v>80</v>
      </c>
      <c r="B448" s="49" t="s">
        <v>81</v>
      </c>
      <c r="C448" s="45"/>
      <c r="D448" s="16"/>
      <c r="E448" s="15"/>
      <c r="F448" s="122">
        <f>D401*45%</f>
        <v>43051.5</v>
      </c>
      <c r="G448" t="s">
        <v>63</v>
      </c>
    </row>
    <row r="449" spans="1:7" ht="13.5" thickBot="1">
      <c r="A449" s="9" t="s">
        <v>82</v>
      </c>
      <c r="B449" s="50" t="s">
        <v>83</v>
      </c>
      <c r="C449" s="47"/>
      <c r="D449" s="20"/>
      <c r="E449" s="15"/>
      <c r="F449" s="122">
        <f>F401*5%</f>
        <v>119587.8</v>
      </c>
      <c r="G449" t="s">
        <v>70</v>
      </c>
    </row>
    <row r="455" spans="1:7" ht="12.75">
      <c r="A455" s="108" t="s">
        <v>0</v>
      </c>
      <c r="B455" s="108"/>
      <c r="C455" s="108"/>
      <c r="D455" s="108"/>
      <c r="E455" s="108"/>
      <c r="F455" s="108"/>
      <c r="G455" s="108"/>
    </row>
    <row r="456" spans="1:7" ht="12.75">
      <c r="A456" s="108" t="s">
        <v>164</v>
      </c>
      <c r="B456" s="108"/>
      <c r="C456" s="108"/>
      <c r="D456" s="108"/>
      <c r="E456" s="108"/>
      <c r="F456" s="108"/>
      <c r="G456" s="108"/>
    </row>
    <row r="457" spans="1:7" ht="12.75">
      <c r="A457" s="1"/>
      <c r="B457" s="1"/>
      <c r="C457" s="1"/>
      <c r="D457" s="1"/>
      <c r="E457" s="1"/>
      <c r="F457" s="1"/>
      <c r="G457" s="1"/>
    </row>
    <row r="459" spans="1:6" ht="12.75">
      <c r="A459" s="2" t="s">
        <v>1</v>
      </c>
      <c r="D459" s="2" t="s">
        <v>2</v>
      </c>
      <c r="F459" s="2" t="s">
        <v>3</v>
      </c>
    </row>
    <row r="460" ht="13.5" thickBot="1">
      <c r="A460" s="3"/>
    </row>
    <row r="461" spans="1:6" ht="13.5" thickBot="1">
      <c r="A461" s="109" t="s">
        <v>4</v>
      </c>
      <c r="B461" s="107"/>
      <c r="C461" s="6" t="s">
        <v>5</v>
      </c>
      <c r="D461" s="111">
        <v>95670</v>
      </c>
      <c r="E461" s="112" t="s">
        <v>6</v>
      </c>
      <c r="F461" s="111">
        <v>2391756</v>
      </c>
    </row>
    <row r="462" spans="1:6" ht="13.5" thickBot="1">
      <c r="A462" s="9" t="s">
        <v>7</v>
      </c>
      <c r="B462" s="10"/>
      <c r="C462" s="6" t="s">
        <v>8</v>
      </c>
      <c r="D462" s="111">
        <f>F462/25</f>
        <v>99497.04960000001</v>
      </c>
      <c r="E462" s="112" t="s">
        <v>9</v>
      </c>
      <c r="F462" s="111">
        <f>F461*1.04</f>
        <v>2487426.24</v>
      </c>
    </row>
    <row r="463" spans="1:6" ht="13.5" thickBot="1">
      <c r="A463" s="11" t="s">
        <v>10</v>
      </c>
      <c r="B463" s="12"/>
      <c r="C463" s="6" t="s">
        <v>11</v>
      </c>
      <c r="D463" s="111">
        <f>F463/25</f>
        <v>105237.26400000001</v>
      </c>
      <c r="E463" s="112" t="s">
        <v>12</v>
      </c>
      <c r="F463" s="111">
        <f>F461*1.1</f>
        <v>2630931.6</v>
      </c>
    </row>
    <row r="464" spans="1:6" ht="13.5" thickBot="1">
      <c r="A464" s="13" t="s">
        <v>13</v>
      </c>
      <c r="B464" s="10"/>
      <c r="C464" s="6" t="s">
        <v>14</v>
      </c>
      <c r="D464" s="111">
        <f>F464/25</f>
        <v>109064.07359999999</v>
      </c>
      <c r="E464" s="112" t="s">
        <v>15</v>
      </c>
      <c r="F464" s="111">
        <f>F461*1.14</f>
        <v>2726601.84</v>
      </c>
    </row>
    <row r="465" spans="1:6" ht="12.75">
      <c r="A465" s="11" t="s">
        <v>16</v>
      </c>
      <c r="B465" s="12"/>
      <c r="D465" s="113"/>
      <c r="E465" s="114"/>
      <c r="F465" s="114"/>
    </row>
    <row r="466" spans="1:6" ht="12.75">
      <c r="A466" s="15" t="s">
        <v>17</v>
      </c>
      <c r="B466" s="16"/>
      <c r="D466" s="115"/>
      <c r="E466" s="114"/>
      <c r="F466" s="114"/>
    </row>
    <row r="467" spans="1:6" ht="13.5" thickBot="1">
      <c r="A467" s="15" t="s">
        <v>18</v>
      </c>
      <c r="B467" s="16"/>
      <c r="D467" s="116"/>
      <c r="E467" s="114"/>
      <c r="F467" s="114"/>
    </row>
    <row r="468" spans="1:6" ht="13.5" thickBot="1">
      <c r="A468" s="19" t="s">
        <v>19</v>
      </c>
      <c r="B468" s="20"/>
      <c r="C468" s="21" t="s">
        <v>20</v>
      </c>
      <c r="D468" s="111">
        <f>F468/25</f>
        <v>112890.8832</v>
      </c>
      <c r="E468" s="117" t="s">
        <v>21</v>
      </c>
      <c r="F468" s="118">
        <f>F461*1.18</f>
        <v>2822272.08</v>
      </c>
    </row>
    <row r="469" spans="1:6" ht="13.5" thickBot="1">
      <c r="A469" s="23" t="s">
        <v>22</v>
      </c>
      <c r="B469" s="12"/>
      <c r="C469" s="21" t="s">
        <v>23</v>
      </c>
      <c r="D469" s="111">
        <f>F469/25</f>
        <v>116717.69279999999</v>
      </c>
      <c r="E469" s="117" t="s">
        <v>24</v>
      </c>
      <c r="F469" s="111">
        <f>F461*1.22</f>
        <v>2917942.32</v>
      </c>
    </row>
    <row r="470" spans="1:6" ht="13.5" thickBot="1">
      <c r="A470" s="24" t="s">
        <v>25</v>
      </c>
      <c r="B470" s="20"/>
      <c r="C470" s="25"/>
      <c r="D470" s="115"/>
      <c r="E470" s="119"/>
      <c r="F470" s="114"/>
    </row>
    <row r="471" spans="1:6" ht="13.5" thickBot="1">
      <c r="A471" s="23" t="s">
        <v>26</v>
      </c>
      <c r="B471" s="12"/>
      <c r="C471" s="21" t="s">
        <v>27</v>
      </c>
      <c r="D471" s="111">
        <f>F471/25</f>
        <v>120544.5024</v>
      </c>
      <c r="E471" s="117" t="s">
        <v>28</v>
      </c>
      <c r="F471" s="111">
        <f>F461*1.26</f>
        <v>3013612.56</v>
      </c>
    </row>
    <row r="472" spans="1:6" ht="13.5" thickBot="1">
      <c r="A472" s="24" t="s">
        <v>29</v>
      </c>
      <c r="B472" s="20"/>
      <c r="C472" s="25"/>
      <c r="D472" s="120"/>
      <c r="E472" s="119"/>
      <c r="F472" s="114"/>
    </row>
    <row r="473" spans="1:6" ht="13.5" thickBot="1">
      <c r="A473" s="23" t="s">
        <v>30</v>
      </c>
      <c r="B473" s="12"/>
      <c r="C473" s="21" t="s">
        <v>31</v>
      </c>
      <c r="D473" s="111">
        <f>F473/25</f>
        <v>124371.312</v>
      </c>
      <c r="E473" s="117" t="s">
        <v>32</v>
      </c>
      <c r="F473" s="111">
        <f>F461*1.3</f>
        <v>3109282.8000000003</v>
      </c>
    </row>
    <row r="474" spans="1:2" ht="12.75">
      <c r="A474" s="28" t="s">
        <v>33</v>
      </c>
      <c r="B474" s="16"/>
    </row>
    <row r="475" spans="1:2" ht="13.5" thickBot="1">
      <c r="A475" s="29" t="s">
        <v>34</v>
      </c>
      <c r="B475" s="20"/>
    </row>
    <row r="477" spans="1:2" ht="12.75">
      <c r="A477" s="2" t="s">
        <v>35</v>
      </c>
      <c r="B477" s="2"/>
    </row>
    <row r="479" spans="1:6" ht="12.75">
      <c r="A479" s="2" t="s">
        <v>36</v>
      </c>
      <c r="F479" s="2" t="s">
        <v>37</v>
      </c>
    </row>
    <row r="480" ht="13.5" thickBot="1"/>
    <row r="481" spans="1:6" ht="13.5" thickBot="1">
      <c r="A481" s="13" t="s">
        <v>38</v>
      </c>
      <c r="B481" s="10"/>
      <c r="E481" s="30" t="s">
        <v>39</v>
      </c>
      <c r="F481" s="121">
        <v>2391756</v>
      </c>
    </row>
    <row r="482" spans="1:6" ht="13.5" thickBot="1">
      <c r="A482" s="13" t="s">
        <v>40</v>
      </c>
      <c r="B482" s="10"/>
      <c r="E482" s="30" t="s">
        <v>41</v>
      </c>
      <c r="F482" s="121">
        <f>F481*1.04</f>
        <v>2487426.24</v>
      </c>
    </row>
    <row r="483" spans="1:6" ht="13.5" thickBot="1">
      <c r="A483" s="13" t="s">
        <v>42</v>
      </c>
      <c r="B483" s="10"/>
      <c r="E483" s="30" t="s">
        <v>43</v>
      </c>
      <c r="F483" s="121">
        <f>F481*1.15</f>
        <v>2750519.4</v>
      </c>
    </row>
    <row r="484" spans="1:6" ht="13.5" thickBot="1">
      <c r="A484" s="13" t="s">
        <v>44</v>
      </c>
      <c r="B484" s="10"/>
      <c r="E484" s="30" t="s">
        <v>45</v>
      </c>
      <c r="F484" s="121">
        <f>F481*1.2</f>
        <v>2870107.1999999997</v>
      </c>
    </row>
    <row r="485" spans="1:6" ht="13.5" thickBot="1">
      <c r="A485" s="13" t="s">
        <v>46</v>
      </c>
      <c r="B485" s="10"/>
      <c r="E485" s="30" t="s">
        <v>47</v>
      </c>
      <c r="F485" s="121">
        <f>F481*1.26</f>
        <v>3013612.56</v>
      </c>
    </row>
    <row r="486" spans="1:6" ht="13.5" thickBot="1">
      <c r="A486" s="13" t="s">
        <v>48</v>
      </c>
      <c r="B486" s="10"/>
      <c r="E486" s="30" t="s">
        <v>49</v>
      </c>
      <c r="F486" s="121">
        <f>F481*1.3</f>
        <v>3109282.8000000003</v>
      </c>
    </row>
    <row r="487" ht="12.75">
      <c r="F487" s="114"/>
    </row>
    <row r="488" spans="1:6" ht="12.75">
      <c r="A488" t="s">
        <v>50</v>
      </c>
      <c r="F488" s="114"/>
    </row>
    <row r="489" spans="1:6" ht="12.75">
      <c r="A489" t="s">
        <v>160</v>
      </c>
      <c r="F489" s="114"/>
    </row>
    <row r="490" ht="12.75">
      <c r="F490" s="114"/>
    </row>
    <row r="491" spans="1:6" ht="12.75">
      <c r="A491" s="2" t="s">
        <v>51</v>
      </c>
      <c r="F491" s="114"/>
    </row>
    <row r="492" ht="12.75">
      <c r="F492" s="114"/>
    </row>
    <row r="493" ht="13.5" thickBot="1">
      <c r="F493" s="114"/>
    </row>
    <row r="494" spans="1:7" ht="13.5" thickBot="1">
      <c r="A494" s="9" t="s">
        <v>52</v>
      </c>
      <c r="B494" s="106" t="s">
        <v>53</v>
      </c>
      <c r="C494" s="106"/>
      <c r="D494" s="107"/>
      <c r="E494" s="15"/>
      <c r="F494" s="122">
        <f>F461*10%</f>
        <v>239175.6</v>
      </c>
      <c r="G494" t="s">
        <v>54</v>
      </c>
    </row>
    <row r="495" spans="1:7" ht="13.5" thickBot="1">
      <c r="A495" s="9" t="s">
        <v>55</v>
      </c>
      <c r="B495" s="4" t="s">
        <v>56</v>
      </c>
      <c r="C495" s="32"/>
      <c r="D495" s="5"/>
      <c r="E495" s="15"/>
      <c r="F495" s="122">
        <f>D461*6%</f>
        <v>5740.2</v>
      </c>
      <c r="G495" t="s">
        <v>57</v>
      </c>
    </row>
    <row r="496" spans="1:7" ht="13.5" thickBot="1">
      <c r="A496" s="9" t="s">
        <v>58</v>
      </c>
      <c r="B496" s="4" t="s">
        <v>59</v>
      </c>
      <c r="C496" s="32"/>
      <c r="D496" s="5"/>
      <c r="E496" s="15"/>
      <c r="F496" s="122">
        <f>D461*20%</f>
        <v>19134</v>
      </c>
      <c r="G496" t="s">
        <v>57</v>
      </c>
    </row>
    <row r="497" spans="1:7" ht="13.5" thickBot="1">
      <c r="A497" s="9" t="s">
        <v>58</v>
      </c>
      <c r="B497" s="106" t="s">
        <v>60</v>
      </c>
      <c r="C497" s="106"/>
      <c r="D497" s="107"/>
      <c r="E497" s="15"/>
      <c r="F497" s="122">
        <f>D461*6%</f>
        <v>5740.2</v>
      </c>
      <c r="G497" t="s">
        <v>57</v>
      </c>
    </row>
    <row r="498" spans="1:7" ht="13.5" thickBot="1">
      <c r="A498" s="11" t="s">
        <v>61</v>
      </c>
      <c r="B498" s="34" t="s">
        <v>62</v>
      </c>
      <c r="C498" s="34"/>
      <c r="D498" s="35"/>
      <c r="E498" s="15"/>
      <c r="F498" s="122">
        <f>D461*45%</f>
        <v>43051.5</v>
      </c>
      <c r="G498" t="s">
        <v>63</v>
      </c>
    </row>
    <row r="499" spans="1:7" ht="13.5" thickBot="1">
      <c r="A499" s="36"/>
      <c r="B499" s="37" t="s">
        <v>64</v>
      </c>
      <c r="C499" s="37"/>
      <c r="D499" s="38"/>
      <c r="E499" s="15"/>
      <c r="F499" s="122">
        <f>D461*20%</f>
        <v>19134</v>
      </c>
      <c r="G499" t="s">
        <v>65</v>
      </c>
    </row>
    <row r="500" spans="1:7" ht="13.5" thickBot="1">
      <c r="A500" s="9" t="s">
        <v>66</v>
      </c>
      <c r="B500" s="32" t="s">
        <v>67</v>
      </c>
      <c r="C500" s="39"/>
      <c r="D500" s="10"/>
      <c r="E500" s="15"/>
      <c r="F500" s="123">
        <f>F461*8.3%</f>
        <v>198515.74800000002</v>
      </c>
      <c r="G500" t="s">
        <v>57</v>
      </c>
    </row>
    <row r="501" spans="1:6" ht="13.5" thickBot="1">
      <c r="A501" s="11" t="s">
        <v>66</v>
      </c>
      <c r="B501" s="34" t="s">
        <v>68</v>
      </c>
      <c r="C501" s="42"/>
      <c r="D501" s="12"/>
      <c r="E501" s="43"/>
      <c r="F501" s="120"/>
    </row>
    <row r="502" spans="1:7" ht="13.5" thickBot="1">
      <c r="A502" s="15"/>
      <c r="B502" s="44" t="s">
        <v>69</v>
      </c>
      <c r="C502" s="45"/>
      <c r="D502" s="16"/>
      <c r="E502" s="15"/>
      <c r="F502" s="124">
        <f>F461*15%</f>
        <v>358763.39999999997</v>
      </c>
      <c r="G502" t="s">
        <v>70</v>
      </c>
    </row>
    <row r="503" spans="1:7" ht="13.5" thickBot="1">
      <c r="A503" s="36"/>
      <c r="B503" s="37" t="s">
        <v>71</v>
      </c>
      <c r="C503" s="47"/>
      <c r="D503" s="20"/>
      <c r="E503" s="15"/>
      <c r="F503" s="122">
        <f>F461*20%</f>
        <v>478351.2</v>
      </c>
      <c r="G503" t="s">
        <v>70</v>
      </c>
    </row>
    <row r="504" spans="1:7" ht="13.5" thickBot="1">
      <c r="A504" s="9" t="s">
        <v>72</v>
      </c>
      <c r="B504" s="48" t="s">
        <v>73</v>
      </c>
      <c r="C504" s="42"/>
      <c r="D504" s="12"/>
      <c r="E504" s="15"/>
      <c r="F504" s="124">
        <f>F461*5%</f>
        <v>119587.8</v>
      </c>
      <c r="G504" t="s">
        <v>70</v>
      </c>
    </row>
    <row r="505" spans="1:7" ht="13.5" thickBot="1">
      <c r="A505" s="9" t="s">
        <v>74</v>
      </c>
      <c r="B505" s="49" t="s">
        <v>75</v>
      </c>
      <c r="C505" s="45"/>
      <c r="D505" s="16"/>
      <c r="E505" s="15"/>
      <c r="F505" s="122">
        <f>F461*10%</f>
        <v>239175.6</v>
      </c>
      <c r="G505" t="s">
        <v>70</v>
      </c>
    </row>
    <row r="506" spans="1:7" ht="13.5" thickBot="1">
      <c r="A506" s="9" t="s">
        <v>76</v>
      </c>
      <c r="B506" s="49" t="s">
        <v>77</v>
      </c>
      <c r="C506" s="45"/>
      <c r="D506" s="16"/>
      <c r="E506" s="15"/>
      <c r="F506" s="122">
        <f>F461*5%</f>
        <v>119587.8</v>
      </c>
      <c r="G506" t="s">
        <v>70</v>
      </c>
    </row>
    <row r="507" spans="1:7" ht="13.5" thickBot="1">
      <c r="A507" s="9" t="s">
        <v>78</v>
      </c>
      <c r="B507" s="49" t="s">
        <v>79</v>
      </c>
      <c r="C507" s="45"/>
      <c r="D507" s="16"/>
      <c r="E507" s="15"/>
      <c r="F507" s="122">
        <f>F461*25%</f>
        <v>597939</v>
      </c>
      <c r="G507" t="s">
        <v>70</v>
      </c>
    </row>
    <row r="508" spans="1:7" ht="13.5" thickBot="1">
      <c r="A508" s="9" t="s">
        <v>80</v>
      </c>
      <c r="B508" s="49" t="s">
        <v>81</v>
      </c>
      <c r="C508" s="45"/>
      <c r="D508" s="16"/>
      <c r="E508" s="15"/>
      <c r="F508" s="122">
        <f>D461*45%</f>
        <v>43051.5</v>
      </c>
      <c r="G508" t="s">
        <v>63</v>
      </c>
    </row>
    <row r="509" spans="1:7" ht="13.5" thickBot="1">
      <c r="A509" s="9" t="s">
        <v>82</v>
      </c>
      <c r="B509" s="50" t="s">
        <v>83</v>
      </c>
      <c r="C509" s="47"/>
      <c r="D509" s="20"/>
      <c r="E509" s="15"/>
      <c r="F509" s="122">
        <f>F461*5%</f>
        <v>119587.8</v>
      </c>
      <c r="G509" t="s">
        <v>70</v>
      </c>
    </row>
    <row r="511" spans="1:7" ht="12.75">
      <c r="A511" s="108" t="s">
        <v>0</v>
      </c>
      <c r="B511" s="108"/>
      <c r="C511" s="108"/>
      <c r="D511" s="108"/>
      <c r="E511" s="108"/>
      <c r="F511" s="108"/>
      <c r="G511" s="108"/>
    </row>
    <row r="512" spans="1:7" ht="12.75">
      <c r="A512" s="108" t="s">
        <v>163</v>
      </c>
      <c r="B512" s="108"/>
      <c r="C512" s="108"/>
      <c r="D512" s="108"/>
      <c r="E512" s="108"/>
      <c r="F512" s="108"/>
      <c r="G512" s="108"/>
    </row>
    <row r="513" spans="1:7" ht="12.75">
      <c r="A513" s="1"/>
      <c r="B513" s="1"/>
      <c r="C513" s="1"/>
      <c r="D513" s="1"/>
      <c r="E513" s="1"/>
      <c r="F513" s="1"/>
      <c r="G513" s="1"/>
    </row>
    <row r="515" spans="1:6" ht="12.75">
      <c r="A515" s="2" t="s">
        <v>1</v>
      </c>
      <c r="D515" s="2" t="s">
        <v>2</v>
      </c>
      <c r="F515" s="2" t="s">
        <v>3</v>
      </c>
    </row>
    <row r="516" ht="13.5" thickBot="1">
      <c r="A516" s="3"/>
    </row>
    <row r="517" spans="1:6" ht="13.5" thickBot="1">
      <c r="A517" s="109" t="s">
        <v>4</v>
      </c>
      <c r="B517" s="107"/>
      <c r="C517" s="6" t="s">
        <v>5</v>
      </c>
      <c r="D517" s="111">
        <v>95670</v>
      </c>
      <c r="E517" s="112" t="s">
        <v>6</v>
      </c>
      <c r="F517" s="111">
        <v>2391756</v>
      </c>
    </row>
    <row r="518" spans="1:6" ht="13.5" thickBot="1">
      <c r="A518" s="9" t="s">
        <v>7</v>
      </c>
      <c r="B518" s="10"/>
      <c r="C518" s="6" t="s">
        <v>8</v>
      </c>
      <c r="D518" s="111">
        <f>F518/25</f>
        <v>99497.04960000001</v>
      </c>
      <c r="E518" s="112" t="s">
        <v>9</v>
      </c>
      <c r="F518" s="111">
        <f>F517*1.04</f>
        <v>2487426.24</v>
      </c>
    </row>
    <row r="519" spans="1:6" ht="13.5" thickBot="1">
      <c r="A519" s="11" t="s">
        <v>10</v>
      </c>
      <c r="B519" s="12"/>
      <c r="C519" s="6" t="s">
        <v>11</v>
      </c>
      <c r="D519" s="111">
        <f>F519/25</f>
        <v>105237.26400000001</v>
      </c>
      <c r="E519" s="112" t="s">
        <v>12</v>
      </c>
      <c r="F519" s="111">
        <f>F517*1.1</f>
        <v>2630931.6</v>
      </c>
    </row>
    <row r="520" spans="1:6" ht="13.5" thickBot="1">
      <c r="A520" s="13" t="s">
        <v>13</v>
      </c>
      <c r="B520" s="10"/>
      <c r="C520" s="6" t="s">
        <v>14</v>
      </c>
      <c r="D520" s="111">
        <f>F520/25</f>
        <v>109064.07359999999</v>
      </c>
      <c r="E520" s="112" t="s">
        <v>15</v>
      </c>
      <c r="F520" s="111">
        <f>F517*1.14</f>
        <v>2726601.84</v>
      </c>
    </row>
    <row r="521" spans="1:6" ht="12.75">
      <c r="A521" s="11" t="s">
        <v>16</v>
      </c>
      <c r="B521" s="12"/>
      <c r="D521" s="113"/>
      <c r="E521" s="114"/>
      <c r="F521" s="114"/>
    </row>
    <row r="522" spans="1:6" ht="12.75">
      <c r="A522" s="15" t="s">
        <v>17</v>
      </c>
      <c r="B522" s="16"/>
      <c r="D522" s="115"/>
      <c r="E522" s="114"/>
      <c r="F522" s="114"/>
    </row>
    <row r="523" spans="1:6" ht="13.5" thickBot="1">
      <c r="A523" s="15" t="s">
        <v>18</v>
      </c>
      <c r="B523" s="16"/>
      <c r="D523" s="116"/>
      <c r="E523" s="114"/>
      <c r="F523" s="114"/>
    </row>
    <row r="524" spans="1:6" ht="13.5" thickBot="1">
      <c r="A524" s="19" t="s">
        <v>19</v>
      </c>
      <c r="B524" s="20"/>
      <c r="C524" s="21" t="s">
        <v>20</v>
      </c>
      <c r="D524" s="111">
        <f>F524/25</f>
        <v>112890.8832</v>
      </c>
      <c r="E524" s="117" t="s">
        <v>21</v>
      </c>
      <c r="F524" s="118">
        <f>F517*1.18</f>
        <v>2822272.08</v>
      </c>
    </row>
    <row r="525" spans="1:6" ht="13.5" thickBot="1">
      <c r="A525" s="23" t="s">
        <v>22</v>
      </c>
      <c r="B525" s="12"/>
      <c r="C525" s="21" t="s">
        <v>23</v>
      </c>
      <c r="D525" s="111">
        <f>F525/25</f>
        <v>116717.69279999999</v>
      </c>
      <c r="E525" s="117" t="s">
        <v>24</v>
      </c>
      <c r="F525" s="111">
        <f>F517*1.22</f>
        <v>2917942.32</v>
      </c>
    </row>
    <row r="526" spans="1:6" ht="13.5" thickBot="1">
      <c r="A526" s="24" t="s">
        <v>25</v>
      </c>
      <c r="B526" s="20"/>
      <c r="C526" s="25"/>
      <c r="D526" s="115"/>
      <c r="E526" s="119"/>
      <c r="F526" s="114"/>
    </row>
    <row r="527" spans="1:6" ht="13.5" thickBot="1">
      <c r="A527" s="23" t="s">
        <v>26</v>
      </c>
      <c r="B527" s="12"/>
      <c r="C527" s="21" t="s">
        <v>27</v>
      </c>
      <c r="D527" s="111">
        <f>F527/25</f>
        <v>120544.5024</v>
      </c>
      <c r="E527" s="117" t="s">
        <v>28</v>
      </c>
      <c r="F527" s="111">
        <f>F517*1.26</f>
        <v>3013612.56</v>
      </c>
    </row>
    <row r="528" spans="1:6" ht="13.5" thickBot="1">
      <c r="A528" s="24" t="s">
        <v>29</v>
      </c>
      <c r="B528" s="20"/>
      <c r="C528" s="25"/>
      <c r="D528" s="120"/>
      <c r="E528" s="119"/>
      <c r="F528" s="114"/>
    </row>
    <row r="529" spans="1:6" ht="13.5" thickBot="1">
      <c r="A529" s="23" t="s">
        <v>30</v>
      </c>
      <c r="B529" s="12"/>
      <c r="C529" s="21" t="s">
        <v>31</v>
      </c>
      <c r="D529" s="111">
        <f>F529/25</f>
        <v>124371.312</v>
      </c>
      <c r="E529" s="117" t="s">
        <v>32</v>
      </c>
      <c r="F529" s="111">
        <f>F517*1.3</f>
        <v>3109282.8000000003</v>
      </c>
    </row>
    <row r="530" spans="1:2" ht="12.75">
      <c r="A530" s="28" t="s">
        <v>33</v>
      </c>
      <c r="B530" s="16"/>
    </row>
    <row r="531" spans="1:2" ht="13.5" thickBot="1">
      <c r="A531" s="29" t="s">
        <v>34</v>
      </c>
      <c r="B531" s="20"/>
    </row>
    <row r="533" spans="1:2" ht="12.75">
      <c r="A533" s="2" t="s">
        <v>35</v>
      </c>
      <c r="B533" s="2"/>
    </row>
    <row r="535" spans="1:6" ht="12.75">
      <c r="A535" s="2" t="s">
        <v>36</v>
      </c>
      <c r="F535" s="2" t="s">
        <v>37</v>
      </c>
    </row>
    <row r="536" ht="13.5" thickBot="1"/>
    <row r="537" spans="1:6" ht="13.5" thickBot="1">
      <c r="A537" s="13" t="s">
        <v>38</v>
      </c>
      <c r="B537" s="10"/>
      <c r="E537" s="30" t="s">
        <v>39</v>
      </c>
      <c r="F537" s="121">
        <v>2391756</v>
      </c>
    </row>
    <row r="538" spans="1:6" ht="13.5" thickBot="1">
      <c r="A538" s="13" t="s">
        <v>40</v>
      </c>
      <c r="B538" s="10"/>
      <c r="E538" s="30" t="s">
        <v>41</v>
      </c>
      <c r="F538" s="121">
        <f>F537*1.04</f>
        <v>2487426.24</v>
      </c>
    </row>
    <row r="539" spans="1:6" ht="13.5" thickBot="1">
      <c r="A539" s="13" t="s">
        <v>42</v>
      </c>
      <c r="B539" s="10"/>
      <c r="E539" s="30" t="s">
        <v>43</v>
      </c>
      <c r="F539" s="121">
        <f>F537*1.15</f>
        <v>2750519.4</v>
      </c>
    </row>
    <row r="540" spans="1:6" ht="13.5" thickBot="1">
      <c r="A540" s="13" t="s">
        <v>44</v>
      </c>
      <c r="B540" s="10"/>
      <c r="E540" s="30" t="s">
        <v>45</v>
      </c>
      <c r="F540" s="121">
        <f>F537*1.2</f>
        <v>2870107.1999999997</v>
      </c>
    </row>
    <row r="541" spans="1:6" ht="13.5" thickBot="1">
      <c r="A541" s="13" t="s">
        <v>46</v>
      </c>
      <c r="B541" s="10"/>
      <c r="E541" s="30" t="s">
        <v>47</v>
      </c>
      <c r="F541" s="121">
        <f>F537*1.26</f>
        <v>3013612.56</v>
      </c>
    </row>
    <row r="542" spans="1:6" ht="13.5" thickBot="1">
      <c r="A542" s="13" t="s">
        <v>48</v>
      </c>
      <c r="B542" s="10"/>
      <c r="E542" s="30" t="s">
        <v>49</v>
      </c>
      <c r="F542" s="121">
        <f>F537*1.3</f>
        <v>3109282.8000000003</v>
      </c>
    </row>
    <row r="543" ht="12.75">
      <c r="F543" s="114"/>
    </row>
    <row r="544" spans="1:6" ht="12.75">
      <c r="A544" t="s">
        <v>50</v>
      </c>
      <c r="F544" s="114"/>
    </row>
    <row r="545" spans="1:6" ht="12.75">
      <c r="A545" t="s">
        <v>160</v>
      </c>
      <c r="F545" s="114"/>
    </row>
    <row r="546" ht="12.75">
      <c r="F546" s="114"/>
    </row>
    <row r="547" spans="1:6" ht="12.75">
      <c r="A547" s="2" t="s">
        <v>51</v>
      </c>
      <c r="F547" s="114"/>
    </row>
    <row r="548" ht="12.75">
      <c r="F548" s="114"/>
    </row>
    <row r="549" ht="13.5" thickBot="1">
      <c r="F549" s="114"/>
    </row>
    <row r="550" spans="1:7" ht="13.5" thickBot="1">
      <c r="A550" s="9" t="s">
        <v>52</v>
      </c>
      <c r="B550" s="106" t="s">
        <v>53</v>
      </c>
      <c r="C550" s="106"/>
      <c r="D550" s="107"/>
      <c r="E550" s="15"/>
      <c r="F550" s="122">
        <f>F517*10%</f>
        <v>239175.6</v>
      </c>
      <c r="G550" t="s">
        <v>54</v>
      </c>
    </row>
    <row r="551" spans="1:7" ht="13.5" thickBot="1">
      <c r="A551" s="9" t="s">
        <v>55</v>
      </c>
      <c r="B551" s="4" t="s">
        <v>56</v>
      </c>
      <c r="C551" s="32"/>
      <c r="D551" s="5"/>
      <c r="E551" s="15"/>
      <c r="F551" s="122">
        <f>D517*6%</f>
        <v>5740.2</v>
      </c>
      <c r="G551" t="s">
        <v>57</v>
      </c>
    </row>
    <row r="552" spans="1:7" ht="13.5" thickBot="1">
      <c r="A552" s="9" t="s">
        <v>58</v>
      </c>
      <c r="B552" s="4" t="s">
        <v>59</v>
      </c>
      <c r="C552" s="32"/>
      <c r="D552" s="5"/>
      <c r="E552" s="15"/>
      <c r="F552" s="122">
        <f>D517*20%</f>
        <v>19134</v>
      </c>
      <c r="G552" t="s">
        <v>57</v>
      </c>
    </row>
    <row r="553" spans="1:7" ht="13.5" thickBot="1">
      <c r="A553" s="9" t="s">
        <v>58</v>
      </c>
      <c r="B553" s="106" t="s">
        <v>60</v>
      </c>
      <c r="C553" s="106"/>
      <c r="D553" s="107"/>
      <c r="E553" s="15"/>
      <c r="F553" s="122">
        <f>D517*6%</f>
        <v>5740.2</v>
      </c>
      <c r="G553" t="s">
        <v>57</v>
      </c>
    </row>
    <row r="554" spans="1:7" ht="13.5" thickBot="1">
      <c r="A554" s="11" t="s">
        <v>61</v>
      </c>
      <c r="B554" s="34" t="s">
        <v>62</v>
      </c>
      <c r="C554" s="34"/>
      <c r="D554" s="35"/>
      <c r="E554" s="15"/>
      <c r="F554" s="122">
        <f>D517*45%</f>
        <v>43051.5</v>
      </c>
      <c r="G554" t="s">
        <v>63</v>
      </c>
    </row>
    <row r="555" spans="1:7" ht="13.5" thickBot="1">
      <c r="A555" s="36"/>
      <c r="B555" s="37" t="s">
        <v>64</v>
      </c>
      <c r="C555" s="37"/>
      <c r="D555" s="38"/>
      <c r="E555" s="15"/>
      <c r="F555" s="122">
        <f>D517*20%</f>
        <v>19134</v>
      </c>
      <c r="G555" t="s">
        <v>65</v>
      </c>
    </row>
    <row r="556" spans="1:7" ht="13.5" thickBot="1">
      <c r="A556" s="9" t="s">
        <v>66</v>
      </c>
      <c r="B556" s="32" t="s">
        <v>67</v>
      </c>
      <c r="C556" s="39"/>
      <c r="D556" s="10"/>
      <c r="E556" s="15"/>
      <c r="F556" s="123">
        <f>F517*8.3%</f>
        <v>198515.74800000002</v>
      </c>
      <c r="G556" t="s">
        <v>57</v>
      </c>
    </row>
    <row r="557" spans="1:6" ht="13.5" thickBot="1">
      <c r="A557" s="11" t="s">
        <v>66</v>
      </c>
      <c r="B557" s="34" t="s">
        <v>68</v>
      </c>
      <c r="C557" s="42"/>
      <c r="D557" s="12"/>
      <c r="E557" s="43"/>
      <c r="F557" s="120"/>
    </row>
    <row r="558" spans="1:7" ht="13.5" thickBot="1">
      <c r="A558" s="15"/>
      <c r="B558" s="44" t="s">
        <v>69</v>
      </c>
      <c r="C558" s="45"/>
      <c r="D558" s="16"/>
      <c r="E558" s="15"/>
      <c r="F558" s="124">
        <f>F517*15%</f>
        <v>358763.39999999997</v>
      </c>
      <c r="G558" t="s">
        <v>70</v>
      </c>
    </row>
    <row r="559" spans="1:7" ht="13.5" thickBot="1">
      <c r="A559" s="36"/>
      <c r="B559" s="37" t="s">
        <v>71</v>
      </c>
      <c r="C559" s="47"/>
      <c r="D559" s="20"/>
      <c r="E559" s="15"/>
      <c r="F559" s="122">
        <f>F517*20%</f>
        <v>478351.2</v>
      </c>
      <c r="G559" t="s">
        <v>70</v>
      </c>
    </row>
    <row r="560" spans="1:7" ht="13.5" thickBot="1">
      <c r="A560" s="9" t="s">
        <v>72</v>
      </c>
      <c r="B560" s="48" t="s">
        <v>73</v>
      </c>
      <c r="C560" s="42"/>
      <c r="D560" s="12"/>
      <c r="E560" s="15"/>
      <c r="F560" s="124">
        <f>F517*5%</f>
        <v>119587.8</v>
      </c>
      <c r="G560" t="s">
        <v>70</v>
      </c>
    </row>
    <row r="561" spans="1:7" ht="13.5" thickBot="1">
      <c r="A561" s="9" t="s">
        <v>74</v>
      </c>
      <c r="B561" s="49" t="s">
        <v>75</v>
      </c>
      <c r="C561" s="45"/>
      <c r="D561" s="16"/>
      <c r="E561" s="15"/>
      <c r="F561" s="122">
        <f>F517*10%</f>
        <v>239175.6</v>
      </c>
      <c r="G561" t="s">
        <v>70</v>
      </c>
    </row>
    <row r="562" spans="1:7" ht="13.5" thickBot="1">
      <c r="A562" s="9" t="s">
        <v>76</v>
      </c>
      <c r="B562" s="49" t="s">
        <v>77</v>
      </c>
      <c r="C562" s="45"/>
      <c r="D562" s="16"/>
      <c r="E562" s="15"/>
      <c r="F562" s="122">
        <f>F517*5%</f>
        <v>119587.8</v>
      </c>
      <c r="G562" t="s">
        <v>70</v>
      </c>
    </row>
    <row r="563" spans="1:7" ht="13.5" thickBot="1">
      <c r="A563" s="9" t="s">
        <v>78</v>
      </c>
      <c r="B563" s="49" t="s">
        <v>79</v>
      </c>
      <c r="C563" s="45"/>
      <c r="D563" s="16"/>
      <c r="E563" s="15"/>
      <c r="F563" s="122">
        <f>F517*25%</f>
        <v>597939</v>
      </c>
      <c r="G563" t="s">
        <v>70</v>
      </c>
    </row>
    <row r="564" spans="1:7" ht="13.5" thickBot="1">
      <c r="A564" s="9" t="s">
        <v>80</v>
      </c>
      <c r="B564" s="49" t="s">
        <v>81</v>
      </c>
      <c r="C564" s="45"/>
      <c r="D564" s="16"/>
      <c r="E564" s="15"/>
      <c r="F564" s="122">
        <f>D517*45%</f>
        <v>43051.5</v>
      </c>
      <c r="G564" t="s">
        <v>63</v>
      </c>
    </row>
    <row r="565" spans="1:7" ht="13.5" thickBot="1">
      <c r="A565" s="9" t="s">
        <v>82</v>
      </c>
      <c r="B565" s="50" t="s">
        <v>83</v>
      </c>
      <c r="C565" s="47"/>
      <c r="D565" s="20"/>
      <c r="E565" s="15"/>
      <c r="F565" s="122">
        <f>F517*5%</f>
        <v>119587.8</v>
      </c>
      <c r="G565" t="s">
        <v>70</v>
      </c>
    </row>
    <row r="567" spans="1:7" ht="12.75">
      <c r="A567" s="108" t="s">
        <v>0</v>
      </c>
      <c r="B567" s="108"/>
      <c r="C567" s="108"/>
      <c r="D567" s="108"/>
      <c r="E567" s="108"/>
      <c r="F567" s="108"/>
      <c r="G567" s="108"/>
    </row>
    <row r="568" spans="1:7" ht="12.75">
      <c r="A568" s="108" t="s">
        <v>162</v>
      </c>
      <c r="B568" s="108"/>
      <c r="C568" s="108"/>
      <c r="D568" s="108"/>
      <c r="E568" s="108"/>
      <c r="F568" s="108"/>
      <c r="G568" s="108"/>
    </row>
    <row r="569" spans="1:7" ht="12.75">
      <c r="A569" s="1"/>
      <c r="B569" s="1"/>
      <c r="C569" s="1"/>
      <c r="D569" s="1"/>
      <c r="E569" s="1"/>
      <c r="F569" s="1"/>
      <c r="G569" s="1"/>
    </row>
    <row r="571" spans="1:6" ht="12.75">
      <c r="A571" s="2" t="s">
        <v>1</v>
      </c>
      <c r="D571" s="2" t="s">
        <v>2</v>
      </c>
      <c r="F571" s="2" t="s">
        <v>3</v>
      </c>
    </row>
    <row r="572" ht="13.5" thickBot="1">
      <c r="A572" s="3"/>
    </row>
    <row r="573" spans="1:6" ht="13.5" thickBot="1">
      <c r="A573" s="109" t="s">
        <v>4</v>
      </c>
      <c r="B573" s="107"/>
      <c r="C573" s="6" t="s">
        <v>5</v>
      </c>
      <c r="D573" s="111">
        <v>98540</v>
      </c>
      <c r="E573" s="112" t="s">
        <v>6</v>
      </c>
      <c r="F573" s="111">
        <v>2463509</v>
      </c>
    </row>
    <row r="574" spans="1:6" ht="13.5" thickBot="1">
      <c r="A574" s="9" t="s">
        <v>7</v>
      </c>
      <c r="B574" s="10"/>
      <c r="C574" s="6" t="s">
        <v>8</v>
      </c>
      <c r="D574" s="111">
        <f>F574/25</f>
        <v>102481.97439999999</v>
      </c>
      <c r="E574" s="112" t="s">
        <v>9</v>
      </c>
      <c r="F574" s="111">
        <f>F573*1.04</f>
        <v>2562049.36</v>
      </c>
    </row>
    <row r="575" spans="1:6" ht="13.5" thickBot="1">
      <c r="A575" s="11" t="s">
        <v>10</v>
      </c>
      <c r="B575" s="12"/>
      <c r="C575" s="6" t="s">
        <v>11</v>
      </c>
      <c r="D575" s="111">
        <f>F575/25</f>
        <v>108394.39600000001</v>
      </c>
      <c r="E575" s="112" t="s">
        <v>12</v>
      </c>
      <c r="F575" s="111">
        <f>F573*1.1</f>
        <v>2709859.9000000004</v>
      </c>
    </row>
    <row r="576" spans="1:6" ht="13.5" thickBot="1">
      <c r="A576" s="13" t="s">
        <v>13</v>
      </c>
      <c r="B576" s="10"/>
      <c r="C576" s="6" t="s">
        <v>14</v>
      </c>
      <c r="D576" s="111">
        <f>F576/25</f>
        <v>112336.01039999998</v>
      </c>
      <c r="E576" s="112" t="s">
        <v>15</v>
      </c>
      <c r="F576" s="111">
        <f>F573*1.14</f>
        <v>2808400.26</v>
      </c>
    </row>
    <row r="577" spans="1:6" ht="12.75">
      <c r="A577" s="11" t="s">
        <v>16</v>
      </c>
      <c r="B577" s="12"/>
      <c r="D577" s="113"/>
      <c r="E577" s="114"/>
      <c r="F577" s="114"/>
    </row>
    <row r="578" spans="1:6" ht="12.75">
      <c r="A578" s="15" t="s">
        <v>17</v>
      </c>
      <c r="B578" s="16"/>
      <c r="D578" s="115"/>
      <c r="E578" s="114"/>
      <c r="F578" s="114"/>
    </row>
    <row r="579" spans="1:6" ht="13.5" thickBot="1">
      <c r="A579" s="15" t="s">
        <v>18</v>
      </c>
      <c r="B579" s="16"/>
      <c r="D579" s="116"/>
      <c r="E579" s="114"/>
      <c r="F579" s="114"/>
    </row>
    <row r="580" spans="1:6" ht="13.5" thickBot="1">
      <c r="A580" s="19" t="s">
        <v>19</v>
      </c>
      <c r="B580" s="20"/>
      <c r="C580" s="21" t="s">
        <v>20</v>
      </c>
      <c r="D580" s="111">
        <f>F580/25</f>
        <v>116277.62479999999</v>
      </c>
      <c r="E580" s="117" t="s">
        <v>21</v>
      </c>
      <c r="F580" s="118">
        <f>F573*1.18</f>
        <v>2906940.6199999996</v>
      </c>
    </row>
    <row r="581" spans="1:6" ht="13.5" thickBot="1">
      <c r="A581" s="23" t="s">
        <v>22</v>
      </c>
      <c r="B581" s="12"/>
      <c r="C581" s="21" t="s">
        <v>23</v>
      </c>
      <c r="D581" s="111">
        <f>F581/25</f>
        <v>120219.2392</v>
      </c>
      <c r="E581" s="117" t="s">
        <v>24</v>
      </c>
      <c r="F581" s="111">
        <f>F573*1.22</f>
        <v>3005480.98</v>
      </c>
    </row>
    <row r="582" spans="1:6" ht="13.5" thickBot="1">
      <c r="A582" s="24" t="s">
        <v>25</v>
      </c>
      <c r="B582" s="20"/>
      <c r="C582" s="25"/>
      <c r="D582" s="115"/>
      <c r="E582" s="119"/>
      <c r="F582" s="114"/>
    </row>
    <row r="583" spans="1:6" ht="13.5" thickBot="1">
      <c r="A583" s="23" t="s">
        <v>26</v>
      </c>
      <c r="B583" s="12"/>
      <c r="C583" s="21" t="s">
        <v>27</v>
      </c>
      <c r="D583" s="111">
        <f>F583/25</f>
        <v>124160.85359999999</v>
      </c>
      <c r="E583" s="117" t="s">
        <v>28</v>
      </c>
      <c r="F583" s="111">
        <f>F573*1.26</f>
        <v>3104021.34</v>
      </c>
    </row>
    <row r="584" spans="1:6" ht="13.5" thickBot="1">
      <c r="A584" s="24" t="s">
        <v>29</v>
      </c>
      <c r="B584" s="20"/>
      <c r="C584" s="25"/>
      <c r="D584" s="120"/>
      <c r="E584" s="119"/>
      <c r="F584" s="114"/>
    </row>
    <row r="585" spans="1:6" ht="13.5" thickBot="1">
      <c r="A585" s="23" t="s">
        <v>30</v>
      </c>
      <c r="B585" s="12"/>
      <c r="C585" s="21" t="s">
        <v>31</v>
      </c>
      <c r="D585" s="111">
        <f>F585/25</f>
        <v>128102.46800000001</v>
      </c>
      <c r="E585" s="117" t="s">
        <v>32</v>
      </c>
      <c r="F585" s="111">
        <f>F573*1.3</f>
        <v>3202561.7</v>
      </c>
    </row>
    <row r="586" spans="1:2" ht="12.75">
      <c r="A586" s="28" t="s">
        <v>33</v>
      </c>
      <c r="B586" s="16"/>
    </row>
    <row r="587" spans="1:2" ht="13.5" thickBot="1">
      <c r="A587" s="29" t="s">
        <v>34</v>
      </c>
      <c r="B587" s="20"/>
    </row>
    <row r="589" spans="1:2" ht="12.75">
      <c r="A589" s="2" t="s">
        <v>35</v>
      </c>
      <c r="B589" s="2"/>
    </row>
    <row r="591" spans="1:6" ht="12.75">
      <c r="A591" s="2" t="s">
        <v>36</v>
      </c>
      <c r="F591" s="2" t="s">
        <v>37</v>
      </c>
    </row>
    <row r="592" ht="13.5" thickBot="1"/>
    <row r="593" spans="1:6" ht="13.5" thickBot="1">
      <c r="A593" s="13" t="s">
        <v>38</v>
      </c>
      <c r="B593" s="10"/>
      <c r="E593" s="30" t="s">
        <v>39</v>
      </c>
      <c r="F593" s="121">
        <v>2463509</v>
      </c>
    </row>
    <row r="594" spans="1:6" ht="13.5" thickBot="1">
      <c r="A594" s="13" t="s">
        <v>40</v>
      </c>
      <c r="B594" s="10"/>
      <c r="E594" s="30" t="s">
        <v>41</v>
      </c>
      <c r="F594" s="121">
        <f>F593*1.04</f>
        <v>2562049.36</v>
      </c>
    </row>
    <row r="595" spans="1:6" ht="13.5" thickBot="1">
      <c r="A595" s="13" t="s">
        <v>42</v>
      </c>
      <c r="B595" s="10"/>
      <c r="E595" s="30" t="s">
        <v>43</v>
      </c>
      <c r="F595" s="121">
        <f>F593*1.15</f>
        <v>2833035.3499999996</v>
      </c>
    </row>
    <row r="596" spans="1:6" ht="13.5" thickBot="1">
      <c r="A596" s="13" t="s">
        <v>44</v>
      </c>
      <c r="B596" s="10"/>
      <c r="E596" s="30" t="s">
        <v>45</v>
      </c>
      <c r="F596" s="121">
        <f>F593*1.2</f>
        <v>2956210.8</v>
      </c>
    </row>
    <row r="597" spans="1:6" ht="13.5" thickBot="1">
      <c r="A597" s="13" t="s">
        <v>46</v>
      </c>
      <c r="B597" s="10"/>
      <c r="E597" s="30" t="s">
        <v>47</v>
      </c>
      <c r="F597" s="121">
        <f>F593*1.26</f>
        <v>3104021.34</v>
      </c>
    </row>
    <row r="598" spans="1:6" ht="13.5" thickBot="1">
      <c r="A598" s="13" t="s">
        <v>48</v>
      </c>
      <c r="B598" s="10"/>
      <c r="E598" s="30" t="s">
        <v>49</v>
      </c>
      <c r="F598" s="121">
        <f>F593*1.3</f>
        <v>3202561.7</v>
      </c>
    </row>
    <row r="599" ht="12.75">
      <c r="F599" s="114"/>
    </row>
    <row r="600" spans="1:6" ht="12.75">
      <c r="A600" t="s">
        <v>50</v>
      </c>
      <c r="F600" s="114"/>
    </row>
    <row r="601" ht="12.75">
      <c r="F601" s="114"/>
    </row>
    <row r="602" ht="12.75">
      <c r="F602" s="114"/>
    </row>
    <row r="603" spans="1:6" ht="12.75">
      <c r="A603" s="2" t="s">
        <v>51</v>
      </c>
      <c r="F603" s="114"/>
    </row>
    <row r="604" ht="12.75">
      <c r="F604" s="114"/>
    </row>
    <row r="605" ht="13.5" thickBot="1">
      <c r="F605" s="114"/>
    </row>
    <row r="606" spans="1:7" ht="13.5" thickBot="1">
      <c r="A606" s="9" t="s">
        <v>52</v>
      </c>
      <c r="B606" s="106" t="s">
        <v>53</v>
      </c>
      <c r="C606" s="106"/>
      <c r="D606" s="107"/>
      <c r="E606" s="15"/>
      <c r="F606" s="122">
        <f>F573*10%</f>
        <v>246350.90000000002</v>
      </c>
      <c r="G606" t="s">
        <v>54</v>
      </c>
    </row>
    <row r="607" spans="1:7" ht="13.5" thickBot="1">
      <c r="A607" s="9" t="s">
        <v>55</v>
      </c>
      <c r="B607" s="4" t="s">
        <v>56</v>
      </c>
      <c r="C607" s="32"/>
      <c r="D607" s="5"/>
      <c r="E607" s="15"/>
      <c r="F607" s="122">
        <f>D573*6%</f>
        <v>5912.4</v>
      </c>
      <c r="G607" t="s">
        <v>57</v>
      </c>
    </row>
    <row r="608" spans="1:7" ht="13.5" thickBot="1">
      <c r="A608" s="9" t="s">
        <v>58</v>
      </c>
      <c r="B608" s="4" t="s">
        <v>59</v>
      </c>
      <c r="C608" s="32"/>
      <c r="D608" s="5"/>
      <c r="E608" s="15"/>
      <c r="F608" s="122">
        <f>D573*20%</f>
        <v>19708</v>
      </c>
      <c r="G608" t="s">
        <v>57</v>
      </c>
    </row>
    <row r="609" spans="1:7" ht="13.5" thickBot="1">
      <c r="A609" s="9" t="s">
        <v>58</v>
      </c>
      <c r="B609" s="106" t="s">
        <v>60</v>
      </c>
      <c r="C609" s="106"/>
      <c r="D609" s="107"/>
      <c r="E609" s="15"/>
      <c r="F609" s="122">
        <f>D573*6%</f>
        <v>5912.4</v>
      </c>
      <c r="G609" t="s">
        <v>57</v>
      </c>
    </row>
    <row r="610" spans="1:7" ht="13.5" thickBot="1">
      <c r="A610" s="11" t="s">
        <v>61</v>
      </c>
      <c r="B610" s="34" t="s">
        <v>62</v>
      </c>
      <c r="C610" s="34"/>
      <c r="D610" s="35"/>
      <c r="E610" s="15"/>
      <c r="F610" s="122">
        <f>D573*45%</f>
        <v>44343</v>
      </c>
      <c r="G610" t="s">
        <v>63</v>
      </c>
    </row>
    <row r="611" spans="1:7" ht="13.5" thickBot="1">
      <c r="A611" s="36"/>
      <c r="B611" s="37" t="s">
        <v>64</v>
      </c>
      <c r="C611" s="37"/>
      <c r="D611" s="38"/>
      <c r="E611" s="15"/>
      <c r="F611" s="122">
        <f>D573*20%</f>
        <v>19708</v>
      </c>
      <c r="G611" t="s">
        <v>65</v>
      </c>
    </row>
    <row r="612" spans="1:7" ht="13.5" thickBot="1">
      <c r="A612" s="9" t="s">
        <v>66</v>
      </c>
      <c r="B612" s="32" t="s">
        <v>67</v>
      </c>
      <c r="C612" s="39"/>
      <c r="D612" s="10"/>
      <c r="E612" s="15"/>
      <c r="F612" s="123">
        <f>F573*8.3%</f>
        <v>204471.247</v>
      </c>
      <c r="G612" t="s">
        <v>57</v>
      </c>
    </row>
    <row r="613" spans="1:6" ht="13.5" thickBot="1">
      <c r="A613" s="11" t="s">
        <v>66</v>
      </c>
      <c r="B613" s="34" t="s">
        <v>68</v>
      </c>
      <c r="C613" s="42"/>
      <c r="D613" s="12"/>
      <c r="E613" s="43"/>
      <c r="F613" s="120"/>
    </row>
    <row r="614" spans="1:7" ht="13.5" thickBot="1">
      <c r="A614" s="15"/>
      <c r="B614" s="44" t="s">
        <v>69</v>
      </c>
      <c r="C614" s="45"/>
      <c r="D614" s="16"/>
      <c r="E614" s="15"/>
      <c r="F614" s="124">
        <f>F573*15%</f>
        <v>369526.35</v>
      </c>
      <c r="G614" t="s">
        <v>70</v>
      </c>
    </row>
    <row r="615" spans="1:7" ht="13.5" thickBot="1">
      <c r="A615" s="36"/>
      <c r="B615" s="37" t="s">
        <v>71</v>
      </c>
      <c r="C615" s="47"/>
      <c r="D615" s="20"/>
      <c r="E615" s="15"/>
      <c r="F615" s="122">
        <f>F573*20%</f>
        <v>492701.80000000005</v>
      </c>
      <c r="G615" t="s">
        <v>70</v>
      </c>
    </row>
    <row r="616" spans="1:7" ht="13.5" thickBot="1">
      <c r="A616" s="9" t="s">
        <v>72</v>
      </c>
      <c r="B616" s="48" t="s">
        <v>73</v>
      </c>
      <c r="C616" s="42"/>
      <c r="D616" s="12"/>
      <c r="E616" s="15"/>
      <c r="F616" s="124">
        <f>F573*5%</f>
        <v>123175.45000000001</v>
      </c>
      <c r="G616" t="s">
        <v>70</v>
      </c>
    </row>
    <row r="617" spans="1:7" ht="13.5" thickBot="1">
      <c r="A617" s="9" t="s">
        <v>74</v>
      </c>
      <c r="B617" s="49" t="s">
        <v>75</v>
      </c>
      <c r="C617" s="45"/>
      <c r="D617" s="16"/>
      <c r="E617" s="15"/>
      <c r="F617" s="122">
        <f>F573*10%</f>
        <v>246350.90000000002</v>
      </c>
      <c r="G617" t="s">
        <v>70</v>
      </c>
    </row>
    <row r="618" spans="1:7" ht="13.5" thickBot="1">
      <c r="A618" s="9" t="s">
        <v>76</v>
      </c>
      <c r="B618" s="49" t="s">
        <v>77</v>
      </c>
      <c r="C618" s="45"/>
      <c r="D618" s="16"/>
      <c r="E618" s="15"/>
      <c r="F618" s="122">
        <f>F573*5%</f>
        <v>123175.45000000001</v>
      </c>
      <c r="G618" t="s">
        <v>70</v>
      </c>
    </row>
    <row r="619" spans="1:7" ht="13.5" thickBot="1">
      <c r="A619" s="9" t="s">
        <v>78</v>
      </c>
      <c r="B619" s="49" t="s">
        <v>79</v>
      </c>
      <c r="C619" s="45"/>
      <c r="D619" s="16"/>
      <c r="E619" s="15"/>
      <c r="F619" s="122">
        <f>F573*25%</f>
        <v>615877.25</v>
      </c>
      <c r="G619" t="s">
        <v>70</v>
      </c>
    </row>
    <row r="620" spans="1:7" ht="13.5" thickBot="1">
      <c r="A620" s="9" t="s">
        <v>80</v>
      </c>
      <c r="B620" s="49" t="s">
        <v>81</v>
      </c>
      <c r="C620" s="45"/>
      <c r="D620" s="16"/>
      <c r="E620" s="15"/>
      <c r="F620" s="122">
        <f>D573*45%</f>
        <v>44343</v>
      </c>
      <c r="G620" t="s">
        <v>63</v>
      </c>
    </row>
    <row r="621" spans="1:7" ht="13.5" thickBot="1">
      <c r="A621" s="9" t="s">
        <v>82</v>
      </c>
      <c r="B621" s="50" t="s">
        <v>83</v>
      </c>
      <c r="C621" s="47"/>
      <c r="D621" s="20"/>
      <c r="E621" s="15"/>
      <c r="F621" s="122">
        <f>F573*5%</f>
        <v>123175.45000000001</v>
      </c>
      <c r="G621" t="s">
        <v>70</v>
      </c>
    </row>
    <row r="623" spans="1:7" ht="12.75">
      <c r="A623" s="108" t="s">
        <v>0</v>
      </c>
      <c r="B623" s="108"/>
      <c r="C623" s="108"/>
      <c r="D623" s="108"/>
      <c r="E623" s="108"/>
      <c r="F623" s="108"/>
      <c r="G623" s="108"/>
    </row>
    <row r="624" spans="1:7" ht="12.75">
      <c r="A624" s="108" t="s">
        <v>161</v>
      </c>
      <c r="B624" s="108"/>
      <c r="C624" s="108"/>
      <c r="D624" s="108"/>
      <c r="E624" s="108"/>
      <c r="F624" s="108"/>
      <c r="G624" s="108"/>
    </row>
    <row r="625" spans="1:7" ht="12.75">
      <c r="A625" s="1"/>
      <c r="B625" s="1"/>
      <c r="C625" s="1"/>
      <c r="D625" s="1"/>
      <c r="E625" s="1"/>
      <c r="F625" s="1"/>
      <c r="G625" s="1"/>
    </row>
    <row r="627" spans="1:6" ht="12.75">
      <c r="A627" s="2" t="s">
        <v>1</v>
      </c>
      <c r="D627" s="2" t="s">
        <v>2</v>
      </c>
      <c r="F627" s="2" t="s">
        <v>3</v>
      </c>
    </row>
    <row r="628" ht="13.5" thickBot="1">
      <c r="A628" s="3"/>
    </row>
    <row r="629" spans="1:6" ht="13.5" thickBot="1">
      <c r="A629" s="109" t="s">
        <v>4</v>
      </c>
      <c r="B629" s="107"/>
      <c r="C629" s="6" t="s">
        <v>5</v>
      </c>
      <c r="D629" s="111">
        <v>101497</v>
      </c>
      <c r="E629" s="112" t="s">
        <v>6</v>
      </c>
      <c r="F629" s="111">
        <v>2537414</v>
      </c>
    </row>
    <row r="630" spans="1:6" ht="13.5" thickBot="1">
      <c r="A630" s="9" t="s">
        <v>7</v>
      </c>
      <c r="B630" s="10"/>
      <c r="C630" s="6" t="s">
        <v>8</v>
      </c>
      <c r="D630" s="111">
        <f>F630/25</f>
        <v>105556.4224</v>
      </c>
      <c r="E630" s="112" t="s">
        <v>9</v>
      </c>
      <c r="F630" s="111">
        <f>F629*1.04</f>
        <v>2638910.56</v>
      </c>
    </row>
    <row r="631" spans="1:6" ht="13.5" thickBot="1">
      <c r="A631" s="11" t="s">
        <v>10</v>
      </c>
      <c r="B631" s="12"/>
      <c r="C631" s="6" t="s">
        <v>11</v>
      </c>
      <c r="D631" s="111">
        <f>F631/25</f>
        <v>111646.21600000001</v>
      </c>
      <c r="E631" s="112" t="s">
        <v>12</v>
      </c>
      <c r="F631" s="111">
        <f>F629*1.1</f>
        <v>2791155.4000000004</v>
      </c>
    </row>
    <row r="632" spans="1:6" ht="13.5" thickBot="1">
      <c r="A632" s="13" t="s">
        <v>13</v>
      </c>
      <c r="B632" s="10"/>
      <c r="C632" s="6" t="s">
        <v>14</v>
      </c>
      <c r="D632" s="111">
        <f>F632/25</f>
        <v>115706.0784</v>
      </c>
      <c r="E632" s="112" t="s">
        <v>15</v>
      </c>
      <c r="F632" s="111">
        <f>F629*1.14</f>
        <v>2892651.96</v>
      </c>
    </row>
    <row r="633" spans="1:6" ht="12.75">
      <c r="A633" s="11" t="s">
        <v>16</v>
      </c>
      <c r="B633" s="12"/>
      <c r="D633" s="113"/>
      <c r="E633" s="114"/>
      <c r="F633" s="114"/>
    </row>
    <row r="634" spans="1:6" ht="12.75">
      <c r="A634" s="15" t="s">
        <v>17</v>
      </c>
      <c r="B634" s="16"/>
      <c r="D634" s="115"/>
      <c r="E634" s="114"/>
      <c r="F634" s="114"/>
    </row>
    <row r="635" spans="1:6" ht="13.5" thickBot="1">
      <c r="A635" s="15" t="s">
        <v>18</v>
      </c>
      <c r="B635" s="16"/>
      <c r="D635" s="116"/>
      <c r="E635" s="114"/>
      <c r="F635" s="114"/>
    </row>
    <row r="636" spans="1:6" ht="13.5" thickBot="1">
      <c r="A636" s="19" t="s">
        <v>19</v>
      </c>
      <c r="B636" s="20"/>
      <c r="C636" s="21" t="s">
        <v>20</v>
      </c>
      <c r="D636" s="111">
        <f>F636/25</f>
        <v>119765.9408</v>
      </c>
      <c r="E636" s="117" t="s">
        <v>21</v>
      </c>
      <c r="F636" s="118">
        <f>F629*1.18</f>
        <v>2994148.52</v>
      </c>
    </row>
    <row r="637" spans="1:6" ht="13.5" thickBot="1">
      <c r="A637" s="23" t="s">
        <v>22</v>
      </c>
      <c r="B637" s="12"/>
      <c r="C637" s="21" t="s">
        <v>23</v>
      </c>
      <c r="D637" s="111">
        <f>F637/25</f>
        <v>123825.80320000001</v>
      </c>
      <c r="E637" s="117" t="s">
        <v>24</v>
      </c>
      <c r="F637" s="111">
        <f>F629*1.22</f>
        <v>3095645.08</v>
      </c>
    </row>
    <row r="638" spans="1:6" ht="13.5" thickBot="1">
      <c r="A638" s="24" t="s">
        <v>25</v>
      </c>
      <c r="B638" s="20"/>
      <c r="C638" s="25"/>
      <c r="D638" s="115"/>
      <c r="E638" s="119"/>
      <c r="F638" s="114"/>
    </row>
    <row r="639" spans="1:6" ht="13.5" thickBot="1">
      <c r="A639" s="23" t="s">
        <v>26</v>
      </c>
      <c r="B639" s="12"/>
      <c r="C639" s="21" t="s">
        <v>27</v>
      </c>
      <c r="D639" s="111">
        <f>F639/25</f>
        <v>127885.66560000001</v>
      </c>
      <c r="E639" s="117" t="s">
        <v>28</v>
      </c>
      <c r="F639" s="111">
        <f>F629*1.26</f>
        <v>3197141.64</v>
      </c>
    </row>
    <row r="640" spans="1:6" ht="13.5" thickBot="1">
      <c r="A640" s="24" t="s">
        <v>29</v>
      </c>
      <c r="B640" s="20"/>
      <c r="C640" s="25"/>
      <c r="D640" s="120"/>
      <c r="E640" s="119"/>
      <c r="F640" s="114"/>
    </row>
    <row r="641" spans="1:6" ht="13.5" thickBot="1">
      <c r="A641" s="23" t="s">
        <v>30</v>
      </c>
      <c r="B641" s="12"/>
      <c r="C641" s="21" t="s">
        <v>31</v>
      </c>
      <c r="D641" s="111">
        <f>F641/25</f>
        <v>131945.52800000002</v>
      </c>
      <c r="E641" s="117" t="s">
        <v>32</v>
      </c>
      <c r="F641" s="111">
        <f>F629*1.3</f>
        <v>3298638.2</v>
      </c>
    </row>
    <row r="642" spans="1:2" ht="12.75">
      <c r="A642" s="28" t="s">
        <v>33</v>
      </c>
      <c r="B642" s="16"/>
    </row>
    <row r="643" spans="1:2" ht="13.5" thickBot="1">
      <c r="A643" s="29" t="s">
        <v>34</v>
      </c>
      <c r="B643" s="20"/>
    </row>
    <row r="645" spans="1:2" ht="12.75">
      <c r="A645" s="2" t="s">
        <v>35</v>
      </c>
      <c r="B645" s="2"/>
    </row>
    <row r="647" spans="1:6" ht="12.75">
      <c r="A647" s="2" t="s">
        <v>36</v>
      </c>
      <c r="F647" s="2" t="s">
        <v>37</v>
      </c>
    </row>
    <row r="648" ht="13.5" thickBot="1"/>
    <row r="649" spans="1:6" ht="13.5" thickBot="1">
      <c r="A649" s="13" t="s">
        <v>38</v>
      </c>
      <c r="B649" s="10"/>
      <c r="E649" s="30" t="s">
        <v>39</v>
      </c>
      <c r="F649" s="121">
        <v>2537414</v>
      </c>
    </row>
    <row r="650" spans="1:6" ht="13.5" thickBot="1">
      <c r="A650" s="13" t="s">
        <v>40</v>
      </c>
      <c r="B650" s="10"/>
      <c r="E650" s="30" t="s">
        <v>41</v>
      </c>
      <c r="F650" s="121">
        <f>F649*1.04</f>
        <v>2638910.56</v>
      </c>
    </row>
    <row r="651" spans="1:6" ht="13.5" thickBot="1">
      <c r="A651" s="13" t="s">
        <v>42</v>
      </c>
      <c r="B651" s="10"/>
      <c r="E651" s="30" t="s">
        <v>43</v>
      </c>
      <c r="F651" s="121">
        <f>F649*1.15</f>
        <v>2918026.0999999996</v>
      </c>
    </row>
    <row r="652" spans="1:6" ht="13.5" thickBot="1">
      <c r="A652" s="13" t="s">
        <v>44</v>
      </c>
      <c r="B652" s="10"/>
      <c r="E652" s="30" t="s">
        <v>45</v>
      </c>
      <c r="F652" s="121">
        <f>F649*1.2</f>
        <v>3044896.8</v>
      </c>
    </row>
    <row r="653" spans="1:6" ht="13.5" thickBot="1">
      <c r="A653" s="13" t="s">
        <v>46</v>
      </c>
      <c r="B653" s="10"/>
      <c r="E653" s="30" t="s">
        <v>47</v>
      </c>
      <c r="F653" s="121">
        <f>F649*1.26</f>
        <v>3197141.64</v>
      </c>
    </row>
    <row r="654" spans="1:6" ht="13.5" thickBot="1">
      <c r="A654" s="13" t="s">
        <v>48</v>
      </c>
      <c r="B654" s="10"/>
      <c r="E654" s="30" t="s">
        <v>49</v>
      </c>
      <c r="F654" s="121">
        <f>F649*1.3</f>
        <v>3298638.2</v>
      </c>
    </row>
    <row r="656" ht="12.75">
      <c r="A656" t="s">
        <v>50</v>
      </c>
    </row>
    <row r="659" ht="12.75">
      <c r="A659" s="2" t="s">
        <v>51</v>
      </c>
    </row>
    <row r="661" ht="13.5" thickBot="1"/>
    <row r="662" spans="1:7" ht="13.5" thickBot="1">
      <c r="A662" s="9" t="s">
        <v>52</v>
      </c>
      <c r="B662" s="106" t="s">
        <v>53</v>
      </c>
      <c r="C662" s="106"/>
      <c r="D662" s="107"/>
      <c r="E662" s="15"/>
      <c r="F662" s="122">
        <f>F629*10%</f>
        <v>253741.40000000002</v>
      </c>
      <c r="G662" t="s">
        <v>54</v>
      </c>
    </row>
    <row r="663" spans="1:7" ht="13.5" thickBot="1">
      <c r="A663" s="9" t="s">
        <v>55</v>
      </c>
      <c r="B663" s="4" t="s">
        <v>56</v>
      </c>
      <c r="C663" s="32"/>
      <c r="D663" s="5"/>
      <c r="E663" s="15"/>
      <c r="F663" s="122">
        <f>D629*6%</f>
        <v>6089.82</v>
      </c>
      <c r="G663" t="s">
        <v>57</v>
      </c>
    </row>
    <row r="664" spans="1:7" ht="13.5" thickBot="1">
      <c r="A664" s="9" t="s">
        <v>58</v>
      </c>
      <c r="B664" s="4" t="s">
        <v>59</v>
      </c>
      <c r="C664" s="32"/>
      <c r="D664" s="5"/>
      <c r="E664" s="15"/>
      <c r="F664" s="122">
        <f>D629*20%</f>
        <v>20299.4</v>
      </c>
      <c r="G664" t="s">
        <v>57</v>
      </c>
    </row>
    <row r="665" spans="1:7" ht="13.5" thickBot="1">
      <c r="A665" s="9" t="s">
        <v>58</v>
      </c>
      <c r="B665" s="106" t="s">
        <v>60</v>
      </c>
      <c r="C665" s="106"/>
      <c r="D665" s="107"/>
      <c r="E665" s="15"/>
      <c r="F665" s="122">
        <f>D629*6%</f>
        <v>6089.82</v>
      </c>
      <c r="G665" t="s">
        <v>57</v>
      </c>
    </row>
    <row r="666" spans="1:7" ht="13.5" thickBot="1">
      <c r="A666" s="11" t="s">
        <v>61</v>
      </c>
      <c r="B666" s="34" t="s">
        <v>62</v>
      </c>
      <c r="C666" s="34"/>
      <c r="D666" s="35"/>
      <c r="E666" s="15"/>
      <c r="F666" s="122">
        <f>D629*45%</f>
        <v>45673.65</v>
      </c>
      <c r="G666" t="s">
        <v>63</v>
      </c>
    </row>
    <row r="667" spans="1:7" ht="13.5" thickBot="1">
      <c r="A667" s="36"/>
      <c r="B667" s="37" t="s">
        <v>64</v>
      </c>
      <c r="C667" s="37"/>
      <c r="D667" s="38"/>
      <c r="E667" s="15"/>
      <c r="F667" s="122">
        <f>D629*20%</f>
        <v>20299.4</v>
      </c>
      <c r="G667" t="s">
        <v>65</v>
      </c>
    </row>
    <row r="668" spans="1:7" ht="13.5" thickBot="1">
      <c r="A668" s="9" t="s">
        <v>66</v>
      </c>
      <c r="B668" s="32" t="s">
        <v>67</v>
      </c>
      <c r="C668" s="39"/>
      <c r="D668" s="10"/>
      <c r="E668" s="15"/>
      <c r="F668" s="123">
        <f>F629*8.3%</f>
        <v>210605.36200000002</v>
      </c>
      <c r="G668" t="s">
        <v>57</v>
      </c>
    </row>
    <row r="669" spans="1:6" ht="13.5" thickBot="1">
      <c r="A669" s="11" t="s">
        <v>66</v>
      </c>
      <c r="B669" s="34" t="s">
        <v>68</v>
      </c>
      <c r="C669" s="42"/>
      <c r="D669" s="12"/>
      <c r="E669" s="43"/>
      <c r="F669" s="120"/>
    </row>
    <row r="670" spans="1:7" ht="13.5" thickBot="1">
      <c r="A670" s="15"/>
      <c r="B670" s="44" t="s">
        <v>69</v>
      </c>
      <c r="C670" s="45"/>
      <c r="D670" s="16"/>
      <c r="E670" s="15"/>
      <c r="F670" s="124">
        <f>F629*15%</f>
        <v>380612.1</v>
      </c>
      <c r="G670" t="s">
        <v>70</v>
      </c>
    </row>
    <row r="671" spans="1:7" ht="13.5" thickBot="1">
      <c r="A671" s="36"/>
      <c r="B671" s="37" t="s">
        <v>71</v>
      </c>
      <c r="C671" s="47"/>
      <c r="D671" s="20"/>
      <c r="E671" s="15"/>
      <c r="F671" s="122">
        <f>F629*20%</f>
        <v>507482.80000000005</v>
      </c>
      <c r="G671" t="s">
        <v>70</v>
      </c>
    </row>
    <row r="672" spans="1:7" ht="13.5" thickBot="1">
      <c r="A672" s="9" t="s">
        <v>72</v>
      </c>
      <c r="B672" s="48" t="s">
        <v>73</v>
      </c>
      <c r="C672" s="42"/>
      <c r="D672" s="12"/>
      <c r="E672" s="15"/>
      <c r="F672" s="124">
        <f>F629*5%</f>
        <v>126870.70000000001</v>
      </c>
      <c r="G672" t="s">
        <v>70</v>
      </c>
    </row>
    <row r="673" spans="1:7" ht="13.5" thickBot="1">
      <c r="A673" s="9" t="s">
        <v>74</v>
      </c>
      <c r="B673" s="49" t="s">
        <v>75</v>
      </c>
      <c r="C673" s="45"/>
      <c r="D673" s="16"/>
      <c r="E673" s="15"/>
      <c r="F673" s="122">
        <f>F629*10%</f>
        <v>253741.40000000002</v>
      </c>
      <c r="G673" t="s">
        <v>70</v>
      </c>
    </row>
    <row r="674" spans="1:7" ht="13.5" thickBot="1">
      <c r="A674" s="9" t="s">
        <v>76</v>
      </c>
      <c r="B674" s="49" t="s">
        <v>77</v>
      </c>
      <c r="C674" s="45"/>
      <c r="D674" s="16"/>
      <c r="E674" s="15"/>
      <c r="F674" s="122">
        <f>F629*5%</f>
        <v>126870.70000000001</v>
      </c>
      <c r="G674" t="s">
        <v>70</v>
      </c>
    </row>
    <row r="675" spans="1:7" ht="13.5" thickBot="1">
      <c r="A675" s="9" t="s">
        <v>78</v>
      </c>
      <c r="B675" s="49" t="s">
        <v>79</v>
      </c>
      <c r="C675" s="45"/>
      <c r="D675" s="16"/>
      <c r="E675" s="15"/>
      <c r="F675" s="122">
        <f>F629*25%</f>
        <v>634353.5</v>
      </c>
      <c r="G675" t="s">
        <v>70</v>
      </c>
    </row>
    <row r="676" spans="1:7" ht="13.5" thickBot="1">
      <c r="A676" s="9" t="s">
        <v>80</v>
      </c>
      <c r="B676" s="49" t="s">
        <v>81</v>
      </c>
      <c r="C676" s="45"/>
      <c r="D676" s="16"/>
      <c r="E676" s="15"/>
      <c r="F676" s="122">
        <f>D629*45%</f>
        <v>45673.65</v>
      </c>
      <c r="G676" t="s">
        <v>63</v>
      </c>
    </row>
    <row r="677" spans="1:7" ht="13.5" thickBot="1">
      <c r="A677" s="9" t="s">
        <v>82</v>
      </c>
      <c r="B677" s="50" t="s">
        <v>83</v>
      </c>
      <c r="C677" s="47"/>
      <c r="D677" s="20"/>
      <c r="E677" s="15"/>
      <c r="F677" s="122">
        <f>F629*5%</f>
        <v>126870.70000000001</v>
      </c>
      <c r="G677" t="s">
        <v>70</v>
      </c>
    </row>
    <row r="683" spans="1:7" ht="12.75">
      <c r="A683" s="108" t="s">
        <v>0</v>
      </c>
      <c r="B683" s="108"/>
      <c r="C683" s="108"/>
      <c r="D683" s="108"/>
      <c r="E683" s="108"/>
      <c r="F683" s="108"/>
      <c r="G683" s="108"/>
    </row>
    <row r="684" spans="1:7" ht="12.75">
      <c r="A684" s="108" t="s">
        <v>159</v>
      </c>
      <c r="B684" s="108"/>
      <c r="C684" s="108"/>
      <c r="D684" s="108"/>
      <c r="E684" s="108"/>
      <c r="F684" s="108"/>
      <c r="G684" s="108"/>
    </row>
    <row r="685" spans="1:7" ht="12.75">
      <c r="A685" s="1"/>
      <c r="B685" s="1"/>
      <c r="C685" s="1"/>
      <c r="D685" s="1"/>
      <c r="E685" s="1"/>
      <c r="F685" s="1"/>
      <c r="G685" s="1"/>
    </row>
    <row r="687" spans="1:6" ht="12.75">
      <c r="A687" s="2" t="s">
        <v>1</v>
      </c>
      <c r="D687" s="2" t="s">
        <v>2</v>
      </c>
      <c r="F687" s="2" t="s">
        <v>3</v>
      </c>
    </row>
    <row r="688" ht="13.5" thickBot="1">
      <c r="A688" s="3"/>
    </row>
    <row r="689" spans="1:6" ht="13.5" thickBot="1">
      <c r="A689" s="109" t="s">
        <v>4</v>
      </c>
      <c r="B689" s="107"/>
      <c r="C689" s="6" t="s">
        <v>5</v>
      </c>
      <c r="D689" s="7">
        <v>10.25</v>
      </c>
      <c r="E689" s="8" t="s">
        <v>6</v>
      </c>
      <c r="F689" s="7">
        <v>256.28</v>
      </c>
    </row>
    <row r="690" spans="1:6" ht="13.5" thickBot="1">
      <c r="A690" s="9" t="s">
        <v>7</v>
      </c>
      <c r="B690" s="10"/>
      <c r="C690" s="6" t="s">
        <v>8</v>
      </c>
      <c r="D690" s="7">
        <f>F690/25</f>
        <v>10.661247999999999</v>
      </c>
      <c r="E690" s="8" t="s">
        <v>9</v>
      </c>
      <c r="F690" s="7">
        <f>F689*1.04</f>
        <v>266.53119999999996</v>
      </c>
    </row>
    <row r="691" spans="1:6" ht="13.5" thickBot="1">
      <c r="A691" s="11" t="s">
        <v>10</v>
      </c>
      <c r="B691" s="12"/>
      <c r="C691" s="6" t="s">
        <v>11</v>
      </c>
      <c r="D691" s="7">
        <f>F691/25</f>
        <v>11.27632</v>
      </c>
      <c r="E691" s="8" t="s">
        <v>12</v>
      </c>
      <c r="F691" s="7">
        <f>F689*1.1</f>
        <v>281.908</v>
      </c>
    </row>
    <row r="692" spans="1:6" ht="13.5" thickBot="1">
      <c r="A692" s="13" t="s">
        <v>13</v>
      </c>
      <c r="B692" s="10"/>
      <c r="C692" s="6" t="s">
        <v>14</v>
      </c>
      <c r="D692" s="7">
        <f>F692/25</f>
        <v>11.686367999999998</v>
      </c>
      <c r="E692" s="8" t="s">
        <v>15</v>
      </c>
      <c r="F692" s="7">
        <f>F689*1.14</f>
        <v>292.15919999999994</v>
      </c>
    </row>
    <row r="693" spans="1:4" ht="12.75">
      <c r="A693" s="11" t="s">
        <v>16</v>
      </c>
      <c r="B693" s="12"/>
      <c r="D693" s="14"/>
    </row>
    <row r="694" spans="1:4" ht="12.75">
      <c r="A694" s="15" t="s">
        <v>17</v>
      </c>
      <c r="B694" s="16"/>
      <c r="D694" s="17"/>
    </row>
    <row r="695" spans="1:4" ht="13.5" thickBot="1">
      <c r="A695" s="15" t="s">
        <v>18</v>
      </c>
      <c r="B695" s="16"/>
      <c r="D695" s="18"/>
    </row>
    <row r="696" spans="1:6" ht="13.5" thickBot="1">
      <c r="A696" s="19" t="s">
        <v>19</v>
      </c>
      <c r="B696" s="20"/>
      <c r="C696" s="21" t="s">
        <v>20</v>
      </c>
      <c r="D696" s="7">
        <f>F696/25</f>
        <v>12.096415999999998</v>
      </c>
      <c r="E696" s="21" t="s">
        <v>21</v>
      </c>
      <c r="F696" s="22">
        <f>F689*1.18</f>
        <v>302.4103999999999</v>
      </c>
    </row>
    <row r="697" spans="1:6" ht="13.5" thickBot="1">
      <c r="A697" s="23" t="s">
        <v>22</v>
      </c>
      <c r="B697" s="12"/>
      <c r="C697" s="21" t="s">
        <v>23</v>
      </c>
      <c r="D697" s="7">
        <f>F697/25</f>
        <v>12.506464</v>
      </c>
      <c r="E697" s="21" t="s">
        <v>24</v>
      </c>
      <c r="F697" s="7">
        <f>F689*1.22</f>
        <v>312.66159999999996</v>
      </c>
    </row>
    <row r="698" spans="1:6" ht="13.5" thickBot="1">
      <c r="A698" s="24" t="s">
        <v>25</v>
      </c>
      <c r="B698" s="20"/>
      <c r="C698" s="25"/>
      <c r="D698" s="17"/>
      <c r="E698" s="25"/>
      <c r="F698" s="26"/>
    </row>
    <row r="699" spans="1:6" ht="13.5" thickBot="1">
      <c r="A699" s="23" t="s">
        <v>26</v>
      </c>
      <c r="B699" s="12"/>
      <c r="C699" s="21" t="s">
        <v>27</v>
      </c>
      <c r="D699" s="7">
        <f>F699/25</f>
        <v>12.916511999999997</v>
      </c>
      <c r="E699" s="21" t="s">
        <v>28</v>
      </c>
      <c r="F699" s="7">
        <f>F689*1.26</f>
        <v>322.91279999999995</v>
      </c>
    </row>
    <row r="700" spans="1:6" ht="13.5" thickBot="1">
      <c r="A700" s="24" t="s">
        <v>29</v>
      </c>
      <c r="B700" s="20"/>
      <c r="C700" s="25"/>
      <c r="D700" s="27"/>
      <c r="E700" s="25"/>
      <c r="F700" s="26"/>
    </row>
    <row r="701" spans="1:6" ht="13.5" thickBot="1">
      <c r="A701" s="23" t="s">
        <v>30</v>
      </c>
      <c r="B701" s="12"/>
      <c r="C701" s="21" t="s">
        <v>31</v>
      </c>
      <c r="D701" s="7">
        <f>F701/25</f>
        <v>13.326559999999999</v>
      </c>
      <c r="E701" s="21" t="s">
        <v>32</v>
      </c>
      <c r="F701" s="7">
        <f>F689*1.3</f>
        <v>333.164</v>
      </c>
    </row>
    <row r="702" spans="1:2" ht="12.75">
      <c r="A702" s="28" t="s">
        <v>33</v>
      </c>
      <c r="B702" s="16"/>
    </row>
    <row r="703" spans="1:2" ht="13.5" thickBot="1">
      <c r="A703" s="29" t="s">
        <v>34</v>
      </c>
      <c r="B703" s="20"/>
    </row>
    <row r="705" spans="1:2" ht="12.75">
      <c r="A705" s="2" t="s">
        <v>35</v>
      </c>
      <c r="B705" s="2"/>
    </row>
    <row r="707" spans="1:6" ht="12.75">
      <c r="A707" s="2" t="s">
        <v>36</v>
      </c>
      <c r="F707" s="2" t="s">
        <v>37</v>
      </c>
    </row>
    <row r="708" ht="13.5" thickBot="1"/>
    <row r="709" spans="1:6" ht="13.5" thickBot="1">
      <c r="A709" s="13" t="s">
        <v>38</v>
      </c>
      <c r="B709" s="10"/>
      <c r="E709" s="30" t="s">
        <v>39</v>
      </c>
      <c r="F709" s="31">
        <v>256.28</v>
      </c>
    </row>
    <row r="710" spans="1:6" ht="13.5" thickBot="1">
      <c r="A710" s="13" t="s">
        <v>40</v>
      </c>
      <c r="B710" s="10"/>
      <c r="E710" s="30" t="s">
        <v>41</v>
      </c>
      <c r="F710" s="31">
        <f>F709*1.04</f>
        <v>266.53119999999996</v>
      </c>
    </row>
    <row r="711" spans="1:6" ht="13.5" thickBot="1">
      <c r="A711" s="13" t="s">
        <v>42</v>
      </c>
      <c r="B711" s="10"/>
      <c r="E711" s="30" t="s">
        <v>43</v>
      </c>
      <c r="F711" s="31">
        <f>F709*1.15</f>
        <v>294.7219999999999</v>
      </c>
    </row>
    <row r="712" spans="1:6" ht="13.5" thickBot="1">
      <c r="A712" s="13" t="s">
        <v>44</v>
      </c>
      <c r="B712" s="10"/>
      <c r="E712" s="30" t="s">
        <v>45</v>
      </c>
      <c r="F712" s="31">
        <f>F709*1.2</f>
        <v>307.53599999999994</v>
      </c>
    </row>
    <row r="713" spans="1:6" ht="13.5" thickBot="1">
      <c r="A713" s="13" t="s">
        <v>46</v>
      </c>
      <c r="B713" s="10"/>
      <c r="E713" s="30" t="s">
        <v>47</v>
      </c>
      <c r="F713" s="31">
        <f>F709*1.26</f>
        <v>322.91279999999995</v>
      </c>
    </row>
    <row r="714" spans="1:6" ht="13.5" thickBot="1">
      <c r="A714" s="13" t="s">
        <v>48</v>
      </c>
      <c r="B714" s="10"/>
      <c r="E714" s="30" t="s">
        <v>49</v>
      </c>
      <c r="F714" s="31">
        <f>F709*1.3</f>
        <v>333.164</v>
      </c>
    </row>
    <row r="716" ht="12.75">
      <c r="A716" t="s">
        <v>50</v>
      </c>
    </row>
    <row r="717" ht="12.75">
      <c r="A717" t="s">
        <v>160</v>
      </c>
    </row>
    <row r="719" ht="12.75">
      <c r="A719" s="2" t="s">
        <v>51</v>
      </c>
    </row>
    <row r="721" ht="13.5" thickBot="1"/>
    <row r="722" spans="1:7" ht="13.5" thickBot="1">
      <c r="A722" s="9" t="s">
        <v>52</v>
      </c>
      <c r="B722" s="106" t="s">
        <v>53</v>
      </c>
      <c r="C722" s="106"/>
      <c r="D722" s="107"/>
      <c r="E722" s="15"/>
      <c r="F722" s="33">
        <f>F689*10%</f>
        <v>25.628</v>
      </c>
      <c r="G722" t="s">
        <v>54</v>
      </c>
    </row>
    <row r="723" spans="1:7" ht="13.5" thickBot="1">
      <c r="A723" s="9" t="s">
        <v>55</v>
      </c>
      <c r="B723" s="4" t="s">
        <v>56</v>
      </c>
      <c r="C723" s="32"/>
      <c r="D723" s="5"/>
      <c r="E723" s="15"/>
      <c r="F723" s="33">
        <f>D689*6%</f>
        <v>0.615</v>
      </c>
      <c r="G723" t="s">
        <v>57</v>
      </c>
    </row>
    <row r="724" spans="1:7" ht="13.5" thickBot="1">
      <c r="A724" s="9" t="s">
        <v>58</v>
      </c>
      <c r="B724" s="4" t="s">
        <v>59</v>
      </c>
      <c r="C724" s="32"/>
      <c r="D724" s="5"/>
      <c r="E724" s="15"/>
      <c r="F724" s="33">
        <f>D689*20%</f>
        <v>2.0500000000000003</v>
      </c>
      <c r="G724" t="s">
        <v>57</v>
      </c>
    </row>
    <row r="725" spans="1:7" ht="13.5" thickBot="1">
      <c r="A725" s="9" t="s">
        <v>58</v>
      </c>
      <c r="B725" s="106" t="s">
        <v>60</v>
      </c>
      <c r="C725" s="106"/>
      <c r="D725" s="107"/>
      <c r="E725" s="15"/>
      <c r="F725" s="33">
        <f>D689*6%</f>
        <v>0.615</v>
      </c>
      <c r="G725" t="s">
        <v>57</v>
      </c>
    </row>
    <row r="726" spans="1:7" ht="13.5" thickBot="1">
      <c r="A726" s="11" t="s">
        <v>61</v>
      </c>
      <c r="B726" s="34" t="s">
        <v>62</v>
      </c>
      <c r="C726" s="34"/>
      <c r="D726" s="35"/>
      <c r="E726" s="15"/>
      <c r="F726" s="33">
        <f>D689*45%</f>
        <v>4.6125</v>
      </c>
      <c r="G726" t="s">
        <v>63</v>
      </c>
    </row>
    <row r="727" spans="1:7" ht="13.5" thickBot="1">
      <c r="A727" s="36"/>
      <c r="B727" s="37" t="s">
        <v>64</v>
      </c>
      <c r="C727" s="37"/>
      <c r="D727" s="38"/>
      <c r="E727" s="15"/>
      <c r="F727" s="33">
        <f>D689*20%</f>
        <v>2.0500000000000003</v>
      </c>
      <c r="G727" t="s">
        <v>65</v>
      </c>
    </row>
    <row r="728" spans="1:7" ht="13.5" thickBot="1">
      <c r="A728" s="9" t="s">
        <v>66</v>
      </c>
      <c r="B728" s="32" t="s">
        <v>67</v>
      </c>
      <c r="C728" s="39"/>
      <c r="D728" s="10"/>
      <c r="E728" s="15"/>
      <c r="F728" s="40">
        <f>F689*8.3%</f>
        <v>21.27124</v>
      </c>
      <c r="G728" t="s">
        <v>57</v>
      </c>
    </row>
    <row r="729" spans="1:6" ht="13.5" thickBot="1">
      <c r="A729" s="11" t="s">
        <v>66</v>
      </c>
      <c r="B729" s="34" t="s">
        <v>68</v>
      </c>
      <c r="C729" s="42"/>
      <c r="D729" s="12"/>
      <c r="E729" s="43"/>
      <c r="F729" s="27"/>
    </row>
    <row r="730" spans="1:7" ht="13.5" thickBot="1">
      <c r="A730" s="15"/>
      <c r="B730" s="44" t="s">
        <v>69</v>
      </c>
      <c r="C730" s="45"/>
      <c r="D730" s="16"/>
      <c r="E730" s="15"/>
      <c r="F730" s="46">
        <f>F689*15%</f>
        <v>38.44199999999999</v>
      </c>
      <c r="G730" t="s">
        <v>70</v>
      </c>
    </row>
    <row r="731" spans="1:7" ht="13.5" thickBot="1">
      <c r="A731" s="36"/>
      <c r="B731" s="37" t="s">
        <v>71</v>
      </c>
      <c r="C731" s="47"/>
      <c r="D731" s="20"/>
      <c r="E731" s="15"/>
      <c r="F731" s="33">
        <f>F689*20%</f>
        <v>51.256</v>
      </c>
      <c r="G731" t="s">
        <v>70</v>
      </c>
    </row>
    <row r="732" spans="1:7" ht="13.5" thickBot="1">
      <c r="A732" s="9" t="s">
        <v>72</v>
      </c>
      <c r="B732" s="48" t="s">
        <v>73</v>
      </c>
      <c r="C732" s="42"/>
      <c r="D732" s="12"/>
      <c r="E732" s="15"/>
      <c r="F732" s="46">
        <f>F689*5%</f>
        <v>12.814</v>
      </c>
      <c r="G732" t="s">
        <v>70</v>
      </c>
    </row>
    <row r="733" spans="1:7" ht="13.5" thickBot="1">
      <c r="A733" s="9" t="s">
        <v>74</v>
      </c>
      <c r="B733" s="49" t="s">
        <v>75</v>
      </c>
      <c r="C733" s="45"/>
      <c r="D733" s="16"/>
      <c r="E733" s="15"/>
      <c r="F733" s="33">
        <f>F689*10%</f>
        <v>25.628</v>
      </c>
      <c r="G733" t="s">
        <v>70</v>
      </c>
    </row>
    <row r="734" spans="1:7" ht="13.5" thickBot="1">
      <c r="A734" s="9" t="s">
        <v>76</v>
      </c>
      <c r="B734" s="49" t="s">
        <v>77</v>
      </c>
      <c r="C734" s="45"/>
      <c r="D734" s="16"/>
      <c r="E734" s="15"/>
      <c r="F734" s="33">
        <f>F689*5%</f>
        <v>12.814</v>
      </c>
      <c r="G734" t="s">
        <v>70</v>
      </c>
    </row>
    <row r="735" spans="1:7" ht="13.5" thickBot="1">
      <c r="A735" s="9" t="s">
        <v>78</v>
      </c>
      <c r="B735" s="49" t="s">
        <v>79</v>
      </c>
      <c r="C735" s="45"/>
      <c r="D735" s="16"/>
      <c r="E735" s="15"/>
      <c r="F735" s="33">
        <f>F689*25%</f>
        <v>64.07</v>
      </c>
      <c r="G735" t="s">
        <v>70</v>
      </c>
    </row>
    <row r="736" spans="1:7" ht="13.5" thickBot="1">
      <c r="A736" s="9" t="s">
        <v>80</v>
      </c>
      <c r="B736" s="49" t="s">
        <v>81</v>
      </c>
      <c r="C736" s="45"/>
      <c r="D736" s="16"/>
      <c r="E736" s="15"/>
      <c r="F736" s="33">
        <f>D689*45%</f>
        <v>4.6125</v>
      </c>
      <c r="G736" t="s">
        <v>63</v>
      </c>
    </row>
    <row r="737" spans="1:7" ht="13.5" thickBot="1">
      <c r="A737" s="9" t="s">
        <v>82</v>
      </c>
      <c r="B737" s="50" t="s">
        <v>83</v>
      </c>
      <c r="C737" s="47"/>
      <c r="D737" s="20"/>
      <c r="E737" s="15"/>
      <c r="F737" s="33">
        <f>F689*5%</f>
        <v>12.814</v>
      </c>
      <c r="G737" t="s">
        <v>70</v>
      </c>
    </row>
    <row r="739" spans="1:7" ht="12.75">
      <c r="A739" s="108" t="s">
        <v>0</v>
      </c>
      <c r="B739" s="108"/>
      <c r="C739" s="108"/>
      <c r="D739" s="108"/>
      <c r="E739" s="108"/>
      <c r="F739" s="108"/>
      <c r="G739" s="108"/>
    </row>
    <row r="740" spans="1:7" ht="12.75">
      <c r="A740" s="108" t="s">
        <v>157</v>
      </c>
      <c r="B740" s="108"/>
      <c r="C740" s="108"/>
      <c r="D740" s="108"/>
      <c r="E740" s="108"/>
      <c r="F740" s="108"/>
      <c r="G740" s="108"/>
    </row>
    <row r="741" spans="1:7" ht="12.75">
      <c r="A741" s="1"/>
      <c r="B741" s="1"/>
      <c r="C741" s="1"/>
      <c r="D741" s="1"/>
      <c r="E741" s="1"/>
      <c r="F741" s="1"/>
      <c r="G741" s="1"/>
    </row>
    <row r="743" spans="1:6" ht="12.75">
      <c r="A743" s="2" t="s">
        <v>1</v>
      </c>
      <c r="D743" s="2" t="s">
        <v>2</v>
      </c>
      <c r="F743" s="2" t="s">
        <v>3</v>
      </c>
    </row>
    <row r="744" ht="13.5" thickBot="1">
      <c r="A744" s="3"/>
    </row>
    <row r="745" spans="1:6" ht="13.5" thickBot="1">
      <c r="A745" s="109" t="s">
        <v>4</v>
      </c>
      <c r="B745" s="107"/>
      <c r="C745" s="6" t="s">
        <v>5</v>
      </c>
      <c r="D745" s="7">
        <v>10.88</v>
      </c>
      <c r="E745" s="8" t="s">
        <v>6</v>
      </c>
      <c r="F745" s="7">
        <v>258.84</v>
      </c>
    </row>
    <row r="746" spans="1:6" ht="13.5" thickBot="1">
      <c r="A746" s="9" t="s">
        <v>7</v>
      </c>
      <c r="B746" s="10"/>
      <c r="C746" s="6" t="s">
        <v>8</v>
      </c>
      <c r="D746" s="7">
        <f>F746/25</f>
        <v>10.767744</v>
      </c>
      <c r="E746" s="8" t="s">
        <v>9</v>
      </c>
      <c r="F746" s="7">
        <f>F745*1.04</f>
        <v>269.1936</v>
      </c>
    </row>
    <row r="747" spans="1:6" ht="13.5" thickBot="1">
      <c r="A747" s="11" t="s">
        <v>10</v>
      </c>
      <c r="B747" s="12"/>
      <c r="C747" s="6" t="s">
        <v>11</v>
      </c>
      <c r="D747" s="7">
        <f>F747/25</f>
        <v>11.388959999999999</v>
      </c>
      <c r="E747" s="8" t="s">
        <v>12</v>
      </c>
      <c r="F747" s="7">
        <f>F745*1.1</f>
        <v>284.724</v>
      </c>
    </row>
    <row r="748" spans="1:6" ht="13.5" thickBot="1">
      <c r="A748" s="13" t="s">
        <v>13</v>
      </c>
      <c r="B748" s="10"/>
      <c r="C748" s="6" t="s">
        <v>14</v>
      </c>
      <c r="D748" s="7">
        <f>F748/25</f>
        <v>11.803103999999998</v>
      </c>
      <c r="E748" s="8" t="s">
        <v>15</v>
      </c>
      <c r="F748" s="7">
        <f>F745*1.14</f>
        <v>295.07759999999996</v>
      </c>
    </row>
    <row r="749" spans="1:4" ht="12.75">
      <c r="A749" s="11" t="s">
        <v>16</v>
      </c>
      <c r="B749" s="12"/>
      <c r="D749" s="14"/>
    </row>
    <row r="750" spans="1:4" ht="12.75">
      <c r="A750" s="15" t="s">
        <v>17</v>
      </c>
      <c r="B750" s="16"/>
      <c r="D750" s="17"/>
    </row>
    <row r="751" spans="1:4" ht="13.5" thickBot="1">
      <c r="A751" s="15" t="s">
        <v>18</v>
      </c>
      <c r="B751" s="16"/>
      <c r="D751" s="18"/>
    </row>
    <row r="752" spans="1:6" ht="13.5" thickBot="1">
      <c r="A752" s="19" t="s">
        <v>19</v>
      </c>
      <c r="B752" s="20"/>
      <c r="C752" s="21" t="s">
        <v>20</v>
      </c>
      <c r="D752" s="7">
        <f>F752/25</f>
        <v>12.217247999999998</v>
      </c>
      <c r="E752" s="21" t="s">
        <v>21</v>
      </c>
      <c r="F752" s="22">
        <f>F745*1.18</f>
        <v>305.43119999999993</v>
      </c>
    </row>
    <row r="753" spans="1:6" ht="13.5" thickBot="1">
      <c r="A753" s="23" t="s">
        <v>22</v>
      </c>
      <c r="B753" s="12"/>
      <c r="C753" s="21" t="s">
        <v>23</v>
      </c>
      <c r="D753" s="7">
        <f>F753/25</f>
        <v>12.631391999999998</v>
      </c>
      <c r="E753" s="21" t="s">
        <v>24</v>
      </c>
      <c r="F753" s="7">
        <f>F745*1.22</f>
        <v>315.78479999999996</v>
      </c>
    </row>
    <row r="754" spans="1:6" ht="13.5" thickBot="1">
      <c r="A754" s="24" t="s">
        <v>25</v>
      </c>
      <c r="B754" s="20"/>
      <c r="C754" s="25"/>
      <c r="D754" s="17"/>
      <c r="E754" s="25"/>
      <c r="F754" s="26"/>
    </row>
    <row r="755" spans="1:6" ht="13.5" thickBot="1">
      <c r="A755" s="23" t="s">
        <v>26</v>
      </c>
      <c r="B755" s="12"/>
      <c r="C755" s="21" t="s">
        <v>27</v>
      </c>
      <c r="D755" s="7">
        <f>F755/25</f>
        <v>13.045536</v>
      </c>
      <c r="E755" s="21" t="s">
        <v>28</v>
      </c>
      <c r="F755" s="7">
        <f>F745*1.26</f>
        <v>326.1384</v>
      </c>
    </row>
    <row r="756" spans="1:6" ht="13.5" thickBot="1">
      <c r="A756" s="24" t="s">
        <v>29</v>
      </c>
      <c r="B756" s="20"/>
      <c r="C756" s="25"/>
      <c r="D756" s="27"/>
      <c r="E756" s="25"/>
      <c r="F756" s="26"/>
    </row>
    <row r="757" spans="1:6" ht="13.5" thickBot="1">
      <c r="A757" s="23" t="s">
        <v>30</v>
      </c>
      <c r="B757" s="12"/>
      <c r="C757" s="21" t="s">
        <v>31</v>
      </c>
      <c r="D757" s="7">
        <f>F757/25</f>
        <v>13.459679999999999</v>
      </c>
      <c r="E757" s="21" t="s">
        <v>32</v>
      </c>
      <c r="F757" s="7">
        <f>F745*1.3</f>
        <v>336.49199999999996</v>
      </c>
    </row>
    <row r="758" spans="1:2" ht="12.75">
      <c r="A758" s="28" t="s">
        <v>33</v>
      </c>
      <c r="B758" s="16"/>
    </row>
    <row r="759" spans="1:2" ht="13.5" thickBot="1">
      <c r="A759" s="29" t="s">
        <v>34</v>
      </c>
      <c r="B759" s="20"/>
    </row>
    <row r="761" spans="1:2" ht="12.75">
      <c r="A761" s="2" t="s">
        <v>35</v>
      </c>
      <c r="B761" s="2"/>
    </row>
    <row r="763" spans="1:6" ht="12.75">
      <c r="A763" s="2" t="s">
        <v>36</v>
      </c>
      <c r="F763" s="2" t="s">
        <v>37</v>
      </c>
    </row>
    <row r="764" ht="13.5" thickBot="1"/>
    <row r="765" spans="1:6" ht="13.5" thickBot="1">
      <c r="A765" s="13" t="s">
        <v>38</v>
      </c>
      <c r="B765" s="10"/>
      <c r="E765" s="30" t="s">
        <v>39</v>
      </c>
      <c r="F765" s="31">
        <v>258.84</v>
      </c>
    </row>
    <row r="766" spans="1:6" ht="13.5" thickBot="1">
      <c r="A766" s="13" t="s">
        <v>40</v>
      </c>
      <c r="B766" s="10"/>
      <c r="E766" s="30" t="s">
        <v>41</v>
      </c>
      <c r="F766" s="31">
        <f>F765*1.04</f>
        <v>269.1936</v>
      </c>
    </row>
    <row r="767" spans="1:6" ht="13.5" thickBot="1">
      <c r="A767" s="13" t="s">
        <v>42</v>
      </c>
      <c r="B767" s="10"/>
      <c r="E767" s="30" t="s">
        <v>43</v>
      </c>
      <c r="F767" s="31">
        <f>F765*1.15</f>
        <v>297.66599999999994</v>
      </c>
    </row>
    <row r="768" spans="1:6" ht="13.5" thickBot="1">
      <c r="A768" s="13" t="s">
        <v>44</v>
      </c>
      <c r="B768" s="10"/>
      <c r="E768" s="30" t="s">
        <v>45</v>
      </c>
      <c r="F768" s="31">
        <f>F765*1.2</f>
        <v>310.60799999999995</v>
      </c>
    </row>
    <row r="769" spans="1:6" ht="13.5" thickBot="1">
      <c r="A769" s="13" t="s">
        <v>46</v>
      </c>
      <c r="B769" s="10"/>
      <c r="E769" s="30" t="s">
        <v>47</v>
      </c>
      <c r="F769" s="31">
        <f>F765*1.26</f>
        <v>326.1384</v>
      </c>
    </row>
    <row r="770" spans="1:6" ht="13.5" thickBot="1">
      <c r="A770" s="13" t="s">
        <v>48</v>
      </c>
      <c r="B770" s="10"/>
      <c r="E770" s="30" t="s">
        <v>49</v>
      </c>
      <c r="F770" s="31">
        <f>F765*1.3</f>
        <v>336.49199999999996</v>
      </c>
    </row>
    <row r="772" ht="12.75">
      <c r="A772" t="s">
        <v>50</v>
      </c>
    </row>
    <row r="773" ht="12.75">
      <c r="A773" t="s">
        <v>158</v>
      </c>
    </row>
    <row r="775" ht="12.75">
      <c r="A775" s="2" t="s">
        <v>51</v>
      </c>
    </row>
    <row r="777" ht="13.5" thickBot="1"/>
    <row r="778" spans="1:7" ht="13.5" thickBot="1">
      <c r="A778" s="9" t="s">
        <v>52</v>
      </c>
      <c r="B778" s="106" t="s">
        <v>53</v>
      </c>
      <c r="C778" s="106"/>
      <c r="D778" s="107"/>
      <c r="E778" s="15"/>
      <c r="F778" s="33">
        <f>F745*10%</f>
        <v>25.884</v>
      </c>
      <c r="G778" t="s">
        <v>54</v>
      </c>
    </row>
    <row r="779" spans="1:7" ht="13.5" thickBot="1">
      <c r="A779" s="9" t="s">
        <v>55</v>
      </c>
      <c r="B779" s="4" t="s">
        <v>56</v>
      </c>
      <c r="C779" s="32"/>
      <c r="D779" s="5"/>
      <c r="E779" s="15"/>
      <c r="F779" s="33">
        <f>D745*6%</f>
        <v>0.6528</v>
      </c>
      <c r="G779" t="s">
        <v>57</v>
      </c>
    </row>
    <row r="780" spans="1:7" ht="13.5" thickBot="1">
      <c r="A780" s="9" t="s">
        <v>58</v>
      </c>
      <c r="B780" s="4" t="s">
        <v>59</v>
      </c>
      <c r="C780" s="32"/>
      <c r="D780" s="5"/>
      <c r="E780" s="15"/>
      <c r="F780" s="33">
        <f>D745*20%</f>
        <v>2.176</v>
      </c>
      <c r="G780" t="s">
        <v>57</v>
      </c>
    </row>
    <row r="781" spans="1:7" ht="13.5" thickBot="1">
      <c r="A781" s="9" t="s">
        <v>58</v>
      </c>
      <c r="B781" s="106" t="s">
        <v>60</v>
      </c>
      <c r="C781" s="106"/>
      <c r="D781" s="107"/>
      <c r="E781" s="15"/>
      <c r="F781" s="33">
        <f>D745*6%</f>
        <v>0.6528</v>
      </c>
      <c r="G781" t="s">
        <v>57</v>
      </c>
    </row>
    <row r="782" spans="1:7" ht="13.5" thickBot="1">
      <c r="A782" s="11" t="s">
        <v>61</v>
      </c>
      <c r="B782" s="34" t="s">
        <v>62</v>
      </c>
      <c r="C782" s="34"/>
      <c r="D782" s="35"/>
      <c r="E782" s="15"/>
      <c r="F782" s="33">
        <f>D745*45%</f>
        <v>4.896000000000001</v>
      </c>
      <c r="G782" t="s">
        <v>63</v>
      </c>
    </row>
    <row r="783" spans="1:7" ht="13.5" thickBot="1">
      <c r="A783" s="36"/>
      <c r="B783" s="37" t="s">
        <v>64</v>
      </c>
      <c r="C783" s="37"/>
      <c r="D783" s="38"/>
      <c r="E783" s="15"/>
      <c r="F783" s="33">
        <f>D745*20%</f>
        <v>2.176</v>
      </c>
      <c r="G783" t="s">
        <v>65</v>
      </c>
    </row>
    <row r="784" spans="1:7" ht="13.5" thickBot="1">
      <c r="A784" s="9" t="s">
        <v>66</v>
      </c>
      <c r="B784" s="32" t="s">
        <v>67</v>
      </c>
      <c r="C784" s="39"/>
      <c r="D784" s="10"/>
      <c r="E784" s="15"/>
      <c r="F784" s="40">
        <f>F745*8.3%</f>
        <v>21.483719999999998</v>
      </c>
      <c r="G784" t="s">
        <v>57</v>
      </c>
    </row>
    <row r="785" spans="1:6" ht="13.5" thickBot="1">
      <c r="A785" s="11" t="s">
        <v>66</v>
      </c>
      <c r="B785" s="34" t="s">
        <v>68</v>
      </c>
      <c r="C785" s="42"/>
      <c r="D785" s="12"/>
      <c r="E785" s="43"/>
      <c r="F785" s="27"/>
    </row>
    <row r="786" spans="1:7" ht="13.5" thickBot="1">
      <c r="A786" s="15"/>
      <c r="B786" s="44" t="s">
        <v>69</v>
      </c>
      <c r="C786" s="45"/>
      <c r="D786" s="16"/>
      <c r="E786" s="15"/>
      <c r="F786" s="46">
        <f>F745*15%</f>
        <v>38.82599999999999</v>
      </c>
      <c r="G786" t="s">
        <v>70</v>
      </c>
    </row>
    <row r="787" spans="1:7" ht="13.5" thickBot="1">
      <c r="A787" s="36"/>
      <c r="B787" s="37" t="s">
        <v>71</v>
      </c>
      <c r="C787" s="47"/>
      <c r="D787" s="20"/>
      <c r="E787" s="15"/>
      <c r="F787" s="33">
        <f>F745*20%</f>
        <v>51.768</v>
      </c>
      <c r="G787" t="s">
        <v>70</v>
      </c>
    </row>
    <row r="788" spans="1:7" ht="13.5" thickBot="1">
      <c r="A788" s="9" t="s">
        <v>72</v>
      </c>
      <c r="B788" s="48" t="s">
        <v>73</v>
      </c>
      <c r="C788" s="42"/>
      <c r="D788" s="12"/>
      <c r="E788" s="15"/>
      <c r="F788" s="46">
        <f>F745*5%</f>
        <v>12.942</v>
      </c>
      <c r="G788" t="s">
        <v>70</v>
      </c>
    </row>
    <row r="789" spans="1:7" ht="13.5" thickBot="1">
      <c r="A789" s="9" t="s">
        <v>74</v>
      </c>
      <c r="B789" s="49" t="s">
        <v>75</v>
      </c>
      <c r="C789" s="45"/>
      <c r="D789" s="16"/>
      <c r="E789" s="15"/>
      <c r="F789" s="33">
        <f>F745*10%</f>
        <v>25.884</v>
      </c>
      <c r="G789" t="s">
        <v>70</v>
      </c>
    </row>
    <row r="790" spans="1:7" ht="13.5" thickBot="1">
      <c r="A790" s="9" t="s">
        <v>76</v>
      </c>
      <c r="B790" s="49" t="s">
        <v>77</v>
      </c>
      <c r="C790" s="45"/>
      <c r="D790" s="16"/>
      <c r="E790" s="15"/>
      <c r="F790" s="33">
        <f>F745*5%</f>
        <v>12.942</v>
      </c>
      <c r="G790" t="s">
        <v>70</v>
      </c>
    </row>
    <row r="791" spans="1:7" ht="13.5" thickBot="1">
      <c r="A791" s="9" t="s">
        <v>78</v>
      </c>
      <c r="B791" s="49" t="s">
        <v>79</v>
      </c>
      <c r="C791" s="45"/>
      <c r="D791" s="16"/>
      <c r="E791" s="15"/>
      <c r="F791" s="33">
        <f>F745*25%</f>
        <v>64.71</v>
      </c>
      <c r="G791" t="s">
        <v>70</v>
      </c>
    </row>
    <row r="792" spans="1:7" ht="13.5" thickBot="1">
      <c r="A792" s="9" t="s">
        <v>80</v>
      </c>
      <c r="B792" s="49" t="s">
        <v>81</v>
      </c>
      <c r="C792" s="45"/>
      <c r="D792" s="16"/>
      <c r="E792" s="15"/>
      <c r="F792" s="33">
        <f>D745*45%</f>
        <v>4.896000000000001</v>
      </c>
      <c r="G792" t="s">
        <v>63</v>
      </c>
    </row>
    <row r="793" spans="1:7" ht="13.5" thickBot="1">
      <c r="A793" s="9" t="s">
        <v>82</v>
      </c>
      <c r="B793" s="50" t="s">
        <v>83</v>
      </c>
      <c r="C793" s="47"/>
      <c r="D793" s="20"/>
      <c r="E793" s="15"/>
      <c r="F793" s="33">
        <f>F745*5%</f>
        <v>12.942</v>
      </c>
      <c r="G793" t="s">
        <v>70</v>
      </c>
    </row>
    <row r="795" spans="1:7" ht="12.75">
      <c r="A795" s="108" t="s">
        <v>0</v>
      </c>
      <c r="B795" s="108"/>
      <c r="C795" s="108"/>
      <c r="D795" s="108"/>
      <c r="E795" s="108"/>
      <c r="F795" s="108"/>
      <c r="G795" s="108"/>
    </row>
    <row r="796" spans="1:7" ht="12.75">
      <c r="A796" s="108" t="s">
        <v>155</v>
      </c>
      <c r="B796" s="108"/>
      <c r="C796" s="108"/>
      <c r="D796" s="108"/>
      <c r="E796" s="108"/>
      <c r="F796" s="108"/>
      <c r="G796" s="108"/>
    </row>
    <row r="797" spans="1:7" ht="12.75">
      <c r="A797" s="1"/>
      <c r="B797" s="1"/>
      <c r="C797" s="1"/>
      <c r="D797" s="1"/>
      <c r="E797" s="1"/>
      <c r="F797" s="1"/>
      <c r="G797" s="1"/>
    </row>
    <row r="799" spans="1:6" ht="12.75">
      <c r="A799" s="2" t="s">
        <v>1</v>
      </c>
      <c r="D799" s="2" t="s">
        <v>2</v>
      </c>
      <c r="F799" s="2" t="s">
        <v>3</v>
      </c>
    </row>
    <row r="800" ht="13.5" thickBot="1">
      <c r="A800" s="3"/>
    </row>
    <row r="801" spans="1:6" ht="13.5" thickBot="1">
      <c r="A801" s="109" t="s">
        <v>4</v>
      </c>
      <c r="B801" s="107"/>
      <c r="C801" s="6" t="s">
        <v>5</v>
      </c>
      <c r="D801" s="7">
        <v>10.46</v>
      </c>
      <c r="E801" s="8" t="s">
        <v>6</v>
      </c>
      <c r="F801" s="7">
        <v>261.43</v>
      </c>
    </row>
    <row r="802" spans="1:6" ht="13.5" thickBot="1">
      <c r="A802" s="9" t="s">
        <v>7</v>
      </c>
      <c r="B802" s="10"/>
      <c r="C802" s="6" t="s">
        <v>8</v>
      </c>
      <c r="D802" s="7">
        <f>F802/25</f>
        <v>10.875488</v>
      </c>
      <c r="E802" s="8" t="s">
        <v>9</v>
      </c>
      <c r="F802" s="7">
        <f>F801*1.04</f>
        <v>271.8872</v>
      </c>
    </row>
    <row r="803" spans="1:6" ht="13.5" thickBot="1">
      <c r="A803" s="11" t="s">
        <v>10</v>
      </c>
      <c r="B803" s="12"/>
      <c r="C803" s="6" t="s">
        <v>11</v>
      </c>
      <c r="D803" s="7">
        <f>F803/25</f>
        <v>11.502920000000001</v>
      </c>
      <c r="E803" s="8" t="s">
        <v>12</v>
      </c>
      <c r="F803" s="7">
        <f>F801*1.1</f>
        <v>287.57300000000004</v>
      </c>
    </row>
    <row r="804" spans="1:6" ht="13.5" thickBot="1">
      <c r="A804" s="13" t="s">
        <v>13</v>
      </c>
      <c r="B804" s="10"/>
      <c r="C804" s="6" t="s">
        <v>14</v>
      </c>
      <c r="D804" s="7">
        <f>F804/25</f>
        <v>11.921208</v>
      </c>
      <c r="E804" s="8" t="s">
        <v>15</v>
      </c>
      <c r="F804" s="7">
        <f>F801*1.14</f>
        <v>298.0302</v>
      </c>
    </row>
    <row r="805" spans="1:4" ht="12.75">
      <c r="A805" s="11" t="s">
        <v>16</v>
      </c>
      <c r="B805" s="12"/>
      <c r="D805" s="14"/>
    </row>
    <row r="806" spans="1:4" ht="12.75">
      <c r="A806" s="15" t="s">
        <v>17</v>
      </c>
      <c r="B806" s="16"/>
      <c r="D806" s="17"/>
    </row>
    <row r="807" spans="1:4" ht="13.5" thickBot="1">
      <c r="A807" s="15" t="s">
        <v>18</v>
      </c>
      <c r="B807" s="16"/>
      <c r="D807" s="18"/>
    </row>
    <row r="808" spans="1:6" ht="13.5" thickBot="1">
      <c r="A808" s="19" t="s">
        <v>19</v>
      </c>
      <c r="B808" s="20"/>
      <c r="C808" s="21" t="s">
        <v>20</v>
      </c>
      <c r="D808" s="7">
        <f>F808/25</f>
        <v>12.339495999999999</v>
      </c>
      <c r="E808" s="21" t="s">
        <v>21</v>
      </c>
      <c r="F808" s="22">
        <f>F801*1.18</f>
        <v>308.4874</v>
      </c>
    </row>
    <row r="809" spans="1:6" ht="13.5" thickBot="1">
      <c r="A809" s="23" t="s">
        <v>22</v>
      </c>
      <c r="B809" s="12"/>
      <c r="C809" s="21" t="s">
        <v>23</v>
      </c>
      <c r="D809" s="7">
        <f>F809/25</f>
        <v>12.757784</v>
      </c>
      <c r="E809" s="21" t="s">
        <v>24</v>
      </c>
      <c r="F809" s="7">
        <f>F801*1.22</f>
        <v>318.9446</v>
      </c>
    </row>
    <row r="810" spans="1:6" ht="13.5" thickBot="1">
      <c r="A810" s="24" t="s">
        <v>25</v>
      </c>
      <c r="B810" s="20"/>
      <c r="C810" s="25"/>
      <c r="D810" s="17"/>
      <c r="E810" s="25"/>
      <c r="F810" s="26"/>
    </row>
    <row r="811" spans="1:6" ht="13.5" thickBot="1">
      <c r="A811" s="23" t="s">
        <v>26</v>
      </c>
      <c r="B811" s="12"/>
      <c r="C811" s="21" t="s">
        <v>27</v>
      </c>
      <c r="D811" s="7">
        <f>F811/25</f>
        <v>13.176072000000001</v>
      </c>
      <c r="E811" s="21" t="s">
        <v>28</v>
      </c>
      <c r="F811" s="7">
        <f>F801*1.26</f>
        <v>329.40180000000004</v>
      </c>
    </row>
    <row r="812" spans="1:6" ht="13.5" thickBot="1">
      <c r="A812" s="24" t="s">
        <v>29</v>
      </c>
      <c r="B812" s="20"/>
      <c r="C812" s="25"/>
      <c r="D812" s="27"/>
      <c r="E812" s="25"/>
      <c r="F812" s="26"/>
    </row>
    <row r="813" spans="1:6" ht="13.5" thickBot="1">
      <c r="A813" s="23" t="s">
        <v>30</v>
      </c>
      <c r="B813" s="12"/>
      <c r="C813" s="21" t="s">
        <v>31</v>
      </c>
      <c r="D813" s="7">
        <f>F813/25</f>
        <v>13.594360000000002</v>
      </c>
      <c r="E813" s="21" t="s">
        <v>32</v>
      </c>
      <c r="F813" s="7">
        <f>F801*1.3</f>
        <v>339.85900000000004</v>
      </c>
    </row>
    <row r="814" spans="1:2" ht="12.75">
      <c r="A814" s="28" t="s">
        <v>33</v>
      </c>
      <c r="B814" s="16"/>
    </row>
    <row r="815" spans="1:2" ht="13.5" thickBot="1">
      <c r="A815" s="29" t="s">
        <v>34</v>
      </c>
      <c r="B815" s="20"/>
    </row>
    <row r="817" spans="1:2" ht="12.75">
      <c r="A817" s="2" t="s">
        <v>35</v>
      </c>
      <c r="B817" s="2"/>
    </row>
    <row r="819" spans="1:6" ht="12.75">
      <c r="A819" s="2" t="s">
        <v>36</v>
      </c>
      <c r="F819" s="2" t="s">
        <v>37</v>
      </c>
    </row>
    <row r="820" ht="13.5" thickBot="1"/>
    <row r="821" spans="1:6" ht="13.5" thickBot="1">
      <c r="A821" s="13" t="s">
        <v>38</v>
      </c>
      <c r="B821" s="10"/>
      <c r="E821" s="30" t="s">
        <v>39</v>
      </c>
      <c r="F821" s="31">
        <v>261.43</v>
      </c>
    </row>
    <row r="822" spans="1:6" ht="13.5" thickBot="1">
      <c r="A822" s="13" t="s">
        <v>40</v>
      </c>
      <c r="B822" s="10"/>
      <c r="E822" s="30" t="s">
        <v>41</v>
      </c>
      <c r="F822" s="31">
        <f>F821*1.04</f>
        <v>271.8872</v>
      </c>
    </row>
    <row r="823" spans="1:6" ht="13.5" thickBot="1">
      <c r="A823" s="13" t="s">
        <v>42</v>
      </c>
      <c r="B823" s="10"/>
      <c r="E823" s="30" t="s">
        <v>43</v>
      </c>
      <c r="F823" s="31">
        <f>F821*1.15</f>
        <v>300.6445</v>
      </c>
    </row>
    <row r="824" spans="1:6" ht="13.5" thickBot="1">
      <c r="A824" s="13" t="s">
        <v>44</v>
      </c>
      <c r="B824" s="10"/>
      <c r="E824" s="30" t="s">
        <v>45</v>
      </c>
      <c r="F824" s="31">
        <f>F821*1.2</f>
        <v>313.716</v>
      </c>
    </row>
    <row r="825" spans="1:6" ht="13.5" thickBot="1">
      <c r="A825" s="13" t="s">
        <v>46</v>
      </c>
      <c r="B825" s="10"/>
      <c r="E825" s="30" t="s">
        <v>47</v>
      </c>
      <c r="F825" s="31">
        <f>F821*1.26</f>
        <v>329.40180000000004</v>
      </c>
    </row>
    <row r="826" spans="1:6" ht="13.5" thickBot="1">
      <c r="A826" s="13" t="s">
        <v>48</v>
      </c>
      <c r="B826" s="10"/>
      <c r="E826" s="30" t="s">
        <v>49</v>
      </c>
      <c r="F826" s="31">
        <f>F821*1.3</f>
        <v>339.85900000000004</v>
      </c>
    </row>
    <row r="828" ht="12.75">
      <c r="A828" t="s">
        <v>50</v>
      </c>
    </row>
    <row r="829" ht="12.75">
      <c r="A829" t="s">
        <v>156</v>
      </c>
    </row>
    <row r="831" ht="12.75">
      <c r="A831" s="2" t="s">
        <v>51</v>
      </c>
    </row>
    <row r="833" ht="13.5" thickBot="1"/>
    <row r="834" spans="1:7" ht="13.5" thickBot="1">
      <c r="A834" s="9" t="s">
        <v>52</v>
      </c>
      <c r="B834" s="106" t="s">
        <v>53</v>
      </c>
      <c r="C834" s="106"/>
      <c r="D834" s="107"/>
      <c r="E834" s="15"/>
      <c r="F834" s="33">
        <f>F801*10%</f>
        <v>26.143</v>
      </c>
      <c r="G834" t="s">
        <v>54</v>
      </c>
    </row>
    <row r="835" spans="1:7" ht="13.5" thickBot="1">
      <c r="A835" s="9" t="s">
        <v>55</v>
      </c>
      <c r="B835" s="4" t="s">
        <v>56</v>
      </c>
      <c r="C835" s="32"/>
      <c r="D835" s="5"/>
      <c r="E835" s="15"/>
      <c r="F835" s="33">
        <f>D801*6%</f>
        <v>0.6276</v>
      </c>
      <c r="G835" t="s">
        <v>57</v>
      </c>
    </row>
    <row r="836" spans="1:7" ht="13.5" thickBot="1">
      <c r="A836" s="9" t="s">
        <v>58</v>
      </c>
      <c r="B836" s="4" t="s">
        <v>59</v>
      </c>
      <c r="C836" s="32"/>
      <c r="D836" s="5"/>
      <c r="E836" s="15"/>
      <c r="F836" s="33">
        <f>D801*20%</f>
        <v>2.092</v>
      </c>
      <c r="G836" t="s">
        <v>57</v>
      </c>
    </row>
    <row r="837" spans="1:7" ht="13.5" thickBot="1">
      <c r="A837" s="9" t="s">
        <v>58</v>
      </c>
      <c r="B837" s="106" t="s">
        <v>60</v>
      </c>
      <c r="C837" s="106"/>
      <c r="D837" s="107"/>
      <c r="E837" s="15"/>
      <c r="F837" s="33">
        <f>D801*6%</f>
        <v>0.6276</v>
      </c>
      <c r="G837" t="s">
        <v>57</v>
      </c>
    </row>
    <row r="838" spans="1:7" ht="13.5" thickBot="1">
      <c r="A838" s="11" t="s">
        <v>61</v>
      </c>
      <c r="B838" s="34" t="s">
        <v>62</v>
      </c>
      <c r="C838" s="34"/>
      <c r="D838" s="35"/>
      <c r="E838" s="15"/>
      <c r="F838" s="33">
        <f>D801*45%</f>
        <v>4.707000000000001</v>
      </c>
      <c r="G838" t="s">
        <v>63</v>
      </c>
    </row>
    <row r="839" spans="1:7" ht="13.5" thickBot="1">
      <c r="A839" s="36"/>
      <c r="B839" s="37" t="s">
        <v>64</v>
      </c>
      <c r="C839" s="37"/>
      <c r="D839" s="38"/>
      <c r="E839" s="15"/>
      <c r="F839" s="33">
        <f>D801*20%</f>
        <v>2.092</v>
      </c>
      <c r="G839" t="s">
        <v>65</v>
      </c>
    </row>
    <row r="840" spans="1:7" ht="13.5" thickBot="1">
      <c r="A840" s="9" t="s">
        <v>66</v>
      </c>
      <c r="B840" s="32" t="s">
        <v>67</v>
      </c>
      <c r="C840" s="39"/>
      <c r="D840" s="10"/>
      <c r="E840" s="15"/>
      <c r="F840" s="40">
        <f>F801*8.3%</f>
        <v>21.698690000000003</v>
      </c>
      <c r="G840" t="s">
        <v>57</v>
      </c>
    </row>
    <row r="841" spans="1:6" ht="13.5" thickBot="1">
      <c r="A841" s="11" t="s">
        <v>66</v>
      </c>
      <c r="B841" s="34" t="s">
        <v>68</v>
      </c>
      <c r="C841" s="42"/>
      <c r="D841" s="12"/>
      <c r="E841" s="43"/>
      <c r="F841" s="27"/>
    </row>
    <row r="842" spans="1:7" ht="13.5" thickBot="1">
      <c r="A842" s="15"/>
      <c r="B842" s="44" t="s">
        <v>69</v>
      </c>
      <c r="C842" s="45"/>
      <c r="D842" s="16"/>
      <c r="E842" s="15"/>
      <c r="F842" s="46">
        <f>F801*15%</f>
        <v>39.2145</v>
      </c>
      <c r="G842" t="s">
        <v>70</v>
      </c>
    </row>
    <row r="843" spans="1:7" ht="13.5" thickBot="1">
      <c r="A843" s="36"/>
      <c r="B843" s="37" t="s">
        <v>71</v>
      </c>
      <c r="C843" s="47"/>
      <c r="D843" s="20"/>
      <c r="E843" s="15"/>
      <c r="F843" s="33">
        <f>F801*20%</f>
        <v>52.286</v>
      </c>
      <c r="G843" t="s">
        <v>70</v>
      </c>
    </row>
    <row r="844" spans="1:7" ht="13.5" thickBot="1">
      <c r="A844" s="9" t="s">
        <v>72</v>
      </c>
      <c r="B844" s="48" t="s">
        <v>73</v>
      </c>
      <c r="C844" s="42"/>
      <c r="D844" s="12"/>
      <c r="E844" s="15"/>
      <c r="F844" s="46">
        <f>F801*5%</f>
        <v>13.0715</v>
      </c>
      <c r="G844" t="s">
        <v>70</v>
      </c>
    </row>
    <row r="845" spans="1:7" ht="13.5" thickBot="1">
      <c r="A845" s="9" t="s">
        <v>74</v>
      </c>
      <c r="B845" s="49" t="s">
        <v>75</v>
      </c>
      <c r="C845" s="45"/>
      <c r="D845" s="16"/>
      <c r="E845" s="15"/>
      <c r="F845" s="33">
        <f>F801*10%</f>
        <v>26.143</v>
      </c>
      <c r="G845" t="s">
        <v>70</v>
      </c>
    </row>
    <row r="846" spans="1:7" ht="13.5" thickBot="1">
      <c r="A846" s="9" t="s">
        <v>76</v>
      </c>
      <c r="B846" s="49" t="s">
        <v>77</v>
      </c>
      <c r="C846" s="45"/>
      <c r="D846" s="16"/>
      <c r="E846" s="15"/>
      <c r="F846" s="33">
        <f>F801*5%</f>
        <v>13.0715</v>
      </c>
      <c r="G846" t="s">
        <v>70</v>
      </c>
    </row>
    <row r="847" spans="1:7" ht="13.5" thickBot="1">
      <c r="A847" s="9" t="s">
        <v>78</v>
      </c>
      <c r="B847" s="49" t="s">
        <v>79</v>
      </c>
      <c r="C847" s="45"/>
      <c r="D847" s="16"/>
      <c r="E847" s="15"/>
      <c r="F847" s="33">
        <f>F801*25%</f>
        <v>65.3575</v>
      </c>
      <c r="G847" t="s">
        <v>70</v>
      </c>
    </row>
    <row r="848" spans="1:7" ht="13.5" thickBot="1">
      <c r="A848" s="9" t="s">
        <v>80</v>
      </c>
      <c r="B848" s="49" t="s">
        <v>81</v>
      </c>
      <c r="C848" s="45"/>
      <c r="D848" s="16"/>
      <c r="E848" s="15"/>
      <c r="F848" s="33">
        <f>D801*45%</f>
        <v>4.707000000000001</v>
      </c>
      <c r="G848" t="s">
        <v>63</v>
      </c>
    </row>
    <row r="849" spans="1:7" ht="13.5" thickBot="1">
      <c r="A849" s="9" t="s">
        <v>82</v>
      </c>
      <c r="B849" s="50" t="s">
        <v>83</v>
      </c>
      <c r="C849" s="47"/>
      <c r="D849" s="20"/>
      <c r="E849" s="15"/>
      <c r="F849" s="33">
        <f>F801*5%</f>
        <v>13.0715</v>
      </c>
      <c r="G849" t="s">
        <v>70</v>
      </c>
    </row>
    <row r="857" spans="1:7" ht="12.75">
      <c r="A857" s="108" t="s">
        <v>0</v>
      </c>
      <c r="B857" s="108"/>
      <c r="C857" s="108"/>
      <c r="D857" s="108"/>
      <c r="E857" s="108"/>
      <c r="F857" s="108"/>
      <c r="G857" s="108"/>
    </row>
    <row r="858" spans="1:7" ht="12.75">
      <c r="A858" s="108" t="s">
        <v>153</v>
      </c>
      <c r="B858" s="108"/>
      <c r="C858" s="108"/>
      <c r="D858" s="108"/>
      <c r="E858" s="108"/>
      <c r="F858" s="108"/>
      <c r="G858" s="108"/>
    </row>
    <row r="859" spans="1:7" ht="12.75">
      <c r="A859" s="1"/>
      <c r="B859" s="1"/>
      <c r="C859" s="1"/>
      <c r="D859" s="1"/>
      <c r="E859" s="1"/>
      <c r="F859" s="1"/>
      <c r="G859" s="1"/>
    </row>
    <row r="861" spans="1:6" ht="12.75">
      <c r="A861" s="2" t="s">
        <v>1</v>
      </c>
      <c r="D861" s="2" t="s">
        <v>2</v>
      </c>
      <c r="F861" s="2" t="s">
        <v>3</v>
      </c>
    </row>
    <row r="862" ht="13.5" thickBot="1">
      <c r="A862" s="3"/>
    </row>
    <row r="863" spans="1:6" ht="13.5" thickBot="1">
      <c r="A863" s="109" t="s">
        <v>4</v>
      </c>
      <c r="B863" s="107"/>
      <c r="C863" s="6" t="s">
        <v>5</v>
      </c>
      <c r="D863" s="7">
        <v>10.88</v>
      </c>
      <c r="E863" s="8" t="s">
        <v>6</v>
      </c>
      <c r="F863" s="7">
        <v>271.88</v>
      </c>
    </row>
    <row r="864" spans="1:6" ht="13.5" thickBot="1">
      <c r="A864" s="9" t="s">
        <v>7</v>
      </c>
      <c r="B864" s="10"/>
      <c r="C864" s="6" t="s">
        <v>8</v>
      </c>
      <c r="D864" s="7">
        <f>F864/25</f>
        <v>11.310208</v>
      </c>
      <c r="E864" s="8" t="s">
        <v>9</v>
      </c>
      <c r="F864" s="7">
        <f>F863*1.04</f>
        <v>282.7552</v>
      </c>
    </row>
    <row r="865" spans="1:6" ht="13.5" thickBot="1">
      <c r="A865" s="11" t="s">
        <v>10</v>
      </c>
      <c r="B865" s="12"/>
      <c r="C865" s="6" t="s">
        <v>11</v>
      </c>
      <c r="D865" s="7">
        <f>F865/25</f>
        <v>11.962720000000001</v>
      </c>
      <c r="E865" s="8" t="s">
        <v>12</v>
      </c>
      <c r="F865" s="7">
        <f>F863*1.1</f>
        <v>299.06800000000004</v>
      </c>
    </row>
    <row r="866" spans="1:6" ht="13.5" thickBot="1">
      <c r="A866" s="13" t="s">
        <v>13</v>
      </c>
      <c r="B866" s="10"/>
      <c r="C866" s="6" t="s">
        <v>14</v>
      </c>
      <c r="D866" s="7">
        <f>F866/25</f>
        <v>12.397727999999999</v>
      </c>
      <c r="E866" s="8" t="s">
        <v>15</v>
      </c>
      <c r="F866" s="7">
        <f>F863*1.14</f>
        <v>309.9432</v>
      </c>
    </row>
    <row r="867" spans="1:4" ht="12.75">
      <c r="A867" s="11" t="s">
        <v>16</v>
      </c>
      <c r="B867" s="12"/>
      <c r="D867" s="14"/>
    </row>
    <row r="868" spans="1:4" ht="12.75">
      <c r="A868" s="15" t="s">
        <v>17</v>
      </c>
      <c r="B868" s="16"/>
      <c r="D868" s="17"/>
    </row>
    <row r="869" spans="1:4" ht="13.5" thickBot="1">
      <c r="A869" s="15" t="s">
        <v>18</v>
      </c>
      <c r="B869" s="16"/>
      <c r="D869" s="18"/>
    </row>
    <row r="870" spans="1:6" ht="13.5" thickBot="1">
      <c r="A870" s="19" t="s">
        <v>19</v>
      </c>
      <c r="B870" s="20"/>
      <c r="C870" s="21" t="s">
        <v>20</v>
      </c>
      <c r="D870" s="7">
        <f>F870/25</f>
        <v>12.832736</v>
      </c>
      <c r="E870" s="21" t="s">
        <v>21</v>
      </c>
      <c r="F870" s="22">
        <f>F863*1.18</f>
        <v>320.8184</v>
      </c>
    </row>
    <row r="871" spans="1:6" ht="13.5" thickBot="1">
      <c r="A871" s="23" t="s">
        <v>22</v>
      </c>
      <c r="B871" s="12"/>
      <c r="C871" s="21" t="s">
        <v>23</v>
      </c>
      <c r="D871" s="7">
        <f>F871/25</f>
        <v>13.267744</v>
      </c>
      <c r="E871" s="21" t="s">
        <v>24</v>
      </c>
      <c r="F871" s="7">
        <f>F863*1.22</f>
        <v>331.6936</v>
      </c>
    </row>
    <row r="872" spans="1:6" ht="13.5" thickBot="1">
      <c r="A872" s="24" t="s">
        <v>25</v>
      </c>
      <c r="B872" s="20"/>
      <c r="C872" s="25"/>
      <c r="D872" s="17"/>
      <c r="E872" s="25"/>
      <c r="F872" s="26"/>
    </row>
    <row r="873" spans="1:6" ht="13.5" thickBot="1">
      <c r="A873" s="23" t="s">
        <v>26</v>
      </c>
      <c r="B873" s="12"/>
      <c r="C873" s="21" t="s">
        <v>27</v>
      </c>
      <c r="D873" s="7">
        <f>F873/25</f>
        <v>13.702752</v>
      </c>
      <c r="E873" s="21" t="s">
        <v>28</v>
      </c>
      <c r="F873" s="7">
        <f>F863*1.26</f>
        <v>342.5688</v>
      </c>
    </row>
    <row r="874" spans="1:6" ht="13.5" thickBot="1">
      <c r="A874" s="24" t="s">
        <v>29</v>
      </c>
      <c r="B874" s="20"/>
      <c r="C874" s="25"/>
      <c r="D874" s="27"/>
      <c r="E874" s="25"/>
      <c r="F874" s="26"/>
    </row>
    <row r="875" spans="1:6" ht="13.5" thickBot="1">
      <c r="A875" s="23" t="s">
        <v>30</v>
      </c>
      <c r="B875" s="12"/>
      <c r="C875" s="21" t="s">
        <v>31</v>
      </c>
      <c r="D875" s="7">
        <f>F875/25</f>
        <v>14.13776</v>
      </c>
      <c r="E875" s="21" t="s">
        <v>32</v>
      </c>
      <c r="F875" s="7">
        <f>F863*1.3</f>
        <v>353.444</v>
      </c>
    </row>
    <row r="876" spans="1:2" ht="12.75">
      <c r="A876" s="28" t="s">
        <v>33</v>
      </c>
      <c r="B876" s="16"/>
    </row>
    <row r="877" spans="1:2" ht="13.5" thickBot="1">
      <c r="A877" s="29" t="s">
        <v>34</v>
      </c>
      <c r="B877" s="20"/>
    </row>
    <row r="879" spans="1:2" ht="12.75">
      <c r="A879" s="2" t="s">
        <v>35</v>
      </c>
      <c r="B879" s="2"/>
    </row>
    <row r="881" spans="1:6" ht="12.75">
      <c r="A881" s="2" t="s">
        <v>36</v>
      </c>
      <c r="F881" s="2" t="s">
        <v>37</v>
      </c>
    </row>
    <row r="882" ht="13.5" thickBot="1"/>
    <row r="883" spans="1:6" ht="13.5" thickBot="1">
      <c r="A883" s="13" t="s">
        <v>38</v>
      </c>
      <c r="B883" s="10"/>
      <c r="E883" s="30" t="s">
        <v>39</v>
      </c>
      <c r="F883" s="31">
        <v>271.88</v>
      </c>
    </row>
    <row r="884" spans="1:6" ht="13.5" thickBot="1">
      <c r="A884" s="13" t="s">
        <v>40</v>
      </c>
      <c r="B884" s="10"/>
      <c r="E884" s="30" t="s">
        <v>41</v>
      </c>
      <c r="F884" s="31">
        <f>F883*1.04</f>
        <v>282.7552</v>
      </c>
    </row>
    <row r="885" spans="1:6" ht="13.5" thickBot="1">
      <c r="A885" s="13" t="s">
        <v>42</v>
      </c>
      <c r="B885" s="10"/>
      <c r="E885" s="30" t="s">
        <v>43</v>
      </c>
      <c r="F885" s="31">
        <f>F883*1.15</f>
        <v>312.662</v>
      </c>
    </row>
    <row r="886" spans="1:6" ht="13.5" thickBot="1">
      <c r="A886" s="13" t="s">
        <v>44</v>
      </c>
      <c r="B886" s="10"/>
      <c r="E886" s="30" t="s">
        <v>45</v>
      </c>
      <c r="F886" s="31">
        <f>F883*1.2</f>
        <v>326.256</v>
      </c>
    </row>
    <row r="887" spans="1:6" ht="13.5" thickBot="1">
      <c r="A887" s="13" t="s">
        <v>46</v>
      </c>
      <c r="B887" s="10"/>
      <c r="E887" s="30" t="s">
        <v>47</v>
      </c>
      <c r="F887" s="31">
        <f>F883*1.26</f>
        <v>342.5688</v>
      </c>
    </row>
    <row r="888" spans="1:6" ht="13.5" thickBot="1">
      <c r="A888" s="13" t="s">
        <v>48</v>
      </c>
      <c r="B888" s="10"/>
      <c r="E888" s="30" t="s">
        <v>49</v>
      </c>
      <c r="F888" s="31">
        <f>F883*1.3</f>
        <v>353.444</v>
      </c>
    </row>
    <row r="890" ht="12.75">
      <c r="A890" t="s">
        <v>50</v>
      </c>
    </row>
    <row r="891" ht="12.75">
      <c r="A891" t="s">
        <v>154</v>
      </c>
    </row>
    <row r="893" ht="12.75">
      <c r="A893" s="2" t="s">
        <v>51</v>
      </c>
    </row>
    <row r="895" ht="13.5" thickBot="1"/>
    <row r="896" spans="1:7" ht="13.5" thickBot="1">
      <c r="A896" s="9" t="s">
        <v>52</v>
      </c>
      <c r="B896" s="106" t="s">
        <v>53</v>
      </c>
      <c r="C896" s="106"/>
      <c r="D896" s="107"/>
      <c r="E896" s="15"/>
      <c r="F896" s="33">
        <f>F863*10%</f>
        <v>27.188000000000002</v>
      </c>
      <c r="G896" t="s">
        <v>54</v>
      </c>
    </row>
    <row r="897" spans="1:7" ht="13.5" thickBot="1">
      <c r="A897" s="9" t="s">
        <v>55</v>
      </c>
      <c r="B897" s="4" t="s">
        <v>56</v>
      </c>
      <c r="C897" s="32"/>
      <c r="D897" s="5"/>
      <c r="E897" s="15"/>
      <c r="F897" s="33">
        <f>D863*6%</f>
        <v>0.6528</v>
      </c>
      <c r="G897" t="s">
        <v>57</v>
      </c>
    </row>
    <row r="898" spans="1:7" ht="13.5" thickBot="1">
      <c r="A898" s="9" t="s">
        <v>58</v>
      </c>
      <c r="B898" s="4" t="s">
        <v>59</v>
      </c>
      <c r="C898" s="32"/>
      <c r="D898" s="5"/>
      <c r="E898" s="15"/>
      <c r="F898" s="33">
        <f>D863*20%</f>
        <v>2.176</v>
      </c>
      <c r="G898" t="s">
        <v>57</v>
      </c>
    </row>
    <row r="899" spans="1:7" ht="13.5" thickBot="1">
      <c r="A899" s="9" t="s">
        <v>58</v>
      </c>
      <c r="B899" s="106" t="s">
        <v>60</v>
      </c>
      <c r="C899" s="106"/>
      <c r="D899" s="107"/>
      <c r="E899" s="15"/>
      <c r="F899" s="33">
        <f>D863*6%</f>
        <v>0.6528</v>
      </c>
      <c r="G899" t="s">
        <v>57</v>
      </c>
    </row>
    <row r="900" spans="1:7" ht="13.5" thickBot="1">
      <c r="A900" s="11" t="s">
        <v>61</v>
      </c>
      <c r="B900" s="34" t="s">
        <v>62</v>
      </c>
      <c r="C900" s="34"/>
      <c r="D900" s="35"/>
      <c r="E900" s="15"/>
      <c r="F900" s="33">
        <f>D863*45%</f>
        <v>4.896000000000001</v>
      </c>
      <c r="G900" t="s">
        <v>63</v>
      </c>
    </row>
    <row r="901" spans="1:7" ht="13.5" thickBot="1">
      <c r="A901" s="36"/>
      <c r="B901" s="37" t="s">
        <v>64</v>
      </c>
      <c r="C901" s="37"/>
      <c r="D901" s="38"/>
      <c r="E901" s="15"/>
      <c r="F901" s="33">
        <f>D863*20%</f>
        <v>2.176</v>
      </c>
      <c r="G901" t="s">
        <v>65</v>
      </c>
    </row>
    <row r="902" spans="1:7" ht="13.5" thickBot="1">
      <c r="A902" s="9" t="s">
        <v>66</v>
      </c>
      <c r="B902" s="32" t="s">
        <v>67</v>
      </c>
      <c r="C902" s="39"/>
      <c r="D902" s="10"/>
      <c r="E902" s="15"/>
      <c r="F902" s="40">
        <f>F863*8.3%</f>
        <v>22.56604</v>
      </c>
      <c r="G902" t="s">
        <v>57</v>
      </c>
    </row>
    <row r="903" spans="1:6" ht="13.5" thickBot="1">
      <c r="A903" s="11" t="s">
        <v>66</v>
      </c>
      <c r="B903" s="34" t="s">
        <v>68</v>
      </c>
      <c r="C903" s="42"/>
      <c r="D903" s="12"/>
      <c r="E903" s="43"/>
      <c r="F903" s="27"/>
    </row>
    <row r="904" spans="1:7" ht="13.5" thickBot="1">
      <c r="A904" s="15"/>
      <c r="B904" s="44" t="s">
        <v>69</v>
      </c>
      <c r="C904" s="45"/>
      <c r="D904" s="16"/>
      <c r="E904" s="15"/>
      <c r="F904" s="46">
        <f>F863*15%</f>
        <v>40.782</v>
      </c>
      <c r="G904" t="s">
        <v>70</v>
      </c>
    </row>
    <row r="905" spans="1:7" ht="13.5" thickBot="1">
      <c r="A905" s="36"/>
      <c r="B905" s="37" t="s">
        <v>71</v>
      </c>
      <c r="C905" s="47"/>
      <c r="D905" s="20"/>
      <c r="E905" s="15"/>
      <c r="F905" s="33">
        <f>F863*20%</f>
        <v>54.376000000000005</v>
      </c>
      <c r="G905" t="s">
        <v>70</v>
      </c>
    </row>
    <row r="906" spans="1:7" ht="13.5" thickBot="1">
      <c r="A906" s="9" t="s">
        <v>72</v>
      </c>
      <c r="B906" s="48" t="s">
        <v>73</v>
      </c>
      <c r="C906" s="42"/>
      <c r="D906" s="12"/>
      <c r="E906" s="15"/>
      <c r="F906" s="46">
        <f>F863*5%</f>
        <v>13.594000000000001</v>
      </c>
      <c r="G906" t="s">
        <v>70</v>
      </c>
    </row>
    <row r="907" spans="1:7" ht="13.5" thickBot="1">
      <c r="A907" s="9" t="s">
        <v>74</v>
      </c>
      <c r="B907" s="49" t="s">
        <v>75</v>
      </c>
      <c r="C907" s="45"/>
      <c r="D907" s="16"/>
      <c r="E907" s="15"/>
      <c r="F907" s="33">
        <f>F863*10%</f>
        <v>27.188000000000002</v>
      </c>
      <c r="G907" t="s">
        <v>70</v>
      </c>
    </row>
    <row r="908" spans="1:7" ht="13.5" thickBot="1">
      <c r="A908" s="9" t="s">
        <v>76</v>
      </c>
      <c r="B908" s="49" t="s">
        <v>77</v>
      </c>
      <c r="C908" s="45"/>
      <c r="D908" s="16"/>
      <c r="E908" s="15"/>
      <c r="F908" s="33">
        <f>F863*5%</f>
        <v>13.594000000000001</v>
      </c>
      <c r="G908" t="s">
        <v>70</v>
      </c>
    </row>
    <row r="909" spans="1:7" ht="13.5" thickBot="1">
      <c r="A909" s="9" t="s">
        <v>78</v>
      </c>
      <c r="B909" s="49" t="s">
        <v>79</v>
      </c>
      <c r="C909" s="45"/>
      <c r="D909" s="16"/>
      <c r="E909" s="15"/>
      <c r="F909" s="33">
        <f>F863*25%</f>
        <v>67.97</v>
      </c>
      <c r="G909" t="s">
        <v>70</v>
      </c>
    </row>
    <row r="910" spans="1:7" ht="13.5" thickBot="1">
      <c r="A910" s="9" t="s">
        <v>80</v>
      </c>
      <c r="B910" s="49" t="s">
        <v>81</v>
      </c>
      <c r="C910" s="45"/>
      <c r="D910" s="16"/>
      <c r="E910" s="15"/>
      <c r="F910" s="33">
        <f>D863*45%</f>
        <v>4.896000000000001</v>
      </c>
      <c r="G910" t="s">
        <v>63</v>
      </c>
    </row>
    <row r="911" spans="1:7" ht="13.5" thickBot="1">
      <c r="A911" s="9" t="s">
        <v>82</v>
      </c>
      <c r="B911" s="50" t="s">
        <v>83</v>
      </c>
      <c r="C911" s="47"/>
      <c r="D911" s="20"/>
      <c r="E911" s="15"/>
      <c r="F911" s="33">
        <f>F863*5%</f>
        <v>13.594000000000001</v>
      </c>
      <c r="G911" t="s">
        <v>70</v>
      </c>
    </row>
    <row r="913" spans="1:7" ht="12.75">
      <c r="A913" s="108" t="s">
        <v>0</v>
      </c>
      <c r="B913" s="108"/>
      <c r="C913" s="108"/>
      <c r="D913" s="108"/>
      <c r="E913" s="108"/>
      <c r="F913" s="108"/>
      <c r="G913" s="108"/>
    </row>
    <row r="914" spans="1:7" ht="12.75">
      <c r="A914" s="108" t="s">
        <v>151</v>
      </c>
      <c r="B914" s="108"/>
      <c r="C914" s="108"/>
      <c r="D914" s="108"/>
      <c r="E914" s="108"/>
      <c r="F914" s="108"/>
      <c r="G914" s="108"/>
    </row>
    <row r="915" spans="1:7" ht="12.75">
      <c r="A915" s="1"/>
      <c r="B915" s="1"/>
      <c r="C915" s="1"/>
      <c r="D915" s="1"/>
      <c r="E915" s="1"/>
      <c r="F915" s="1"/>
      <c r="G915" s="1"/>
    </row>
    <row r="917" spans="1:6" ht="12.75">
      <c r="A917" s="2" t="s">
        <v>1</v>
      </c>
      <c r="D917" s="2" t="s">
        <v>2</v>
      </c>
      <c r="F917" s="2" t="s">
        <v>3</v>
      </c>
    </row>
    <row r="918" ht="13.5" thickBot="1">
      <c r="A918" s="3"/>
    </row>
    <row r="919" spans="1:6" ht="13.5" thickBot="1">
      <c r="A919" s="109" t="s">
        <v>4</v>
      </c>
      <c r="B919" s="107"/>
      <c r="C919" s="6" t="s">
        <v>5</v>
      </c>
      <c r="D919" s="7">
        <v>11.04</v>
      </c>
      <c r="E919" s="8" t="s">
        <v>6</v>
      </c>
      <c r="F919" s="7">
        <v>275.95</v>
      </c>
    </row>
    <row r="920" spans="1:6" ht="13.5" thickBot="1">
      <c r="A920" s="9" t="s">
        <v>7</v>
      </c>
      <c r="B920" s="10"/>
      <c r="C920" s="6" t="s">
        <v>8</v>
      </c>
      <c r="D920" s="7">
        <f>F920/25</f>
        <v>11.47952</v>
      </c>
      <c r="E920" s="8" t="s">
        <v>9</v>
      </c>
      <c r="F920" s="7">
        <f>F919*1.04</f>
        <v>286.988</v>
      </c>
    </row>
    <row r="921" spans="1:6" ht="13.5" thickBot="1">
      <c r="A921" s="11" t="s">
        <v>10</v>
      </c>
      <c r="B921" s="12"/>
      <c r="C921" s="6" t="s">
        <v>11</v>
      </c>
      <c r="D921" s="7">
        <f>F921/25</f>
        <v>12.1418</v>
      </c>
      <c r="E921" s="8" t="s">
        <v>12</v>
      </c>
      <c r="F921" s="7">
        <f>F919*1.1</f>
        <v>303.545</v>
      </c>
    </row>
    <row r="922" spans="1:6" ht="13.5" thickBot="1">
      <c r="A922" s="13" t="s">
        <v>13</v>
      </c>
      <c r="B922" s="10"/>
      <c r="C922" s="6" t="s">
        <v>14</v>
      </c>
      <c r="D922" s="7">
        <f>F922/25</f>
        <v>12.583319999999999</v>
      </c>
      <c r="E922" s="8" t="s">
        <v>15</v>
      </c>
      <c r="F922" s="7">
        <f>F919*1.14</f>
        <v>314.58299999999997</v>
      </c>
    </row>
    <row r="923" spans="1:4" ht="12.75">
      <c r="A923" s="11" t="s">
        <v>16</v>
      </c>
      <c r="B923" s="12"/>
      <c r="D923" s="14"/>
    </row>
    <row r="924" spans="1:4" ht="12.75">
      <c r="A924" s="15" t="s">
        <v>17</v>
      </c>
      <c r="B924" s="16"/>
      <c r="D924" s="17"/>
    </row>
    <row r="925" spans="1:4" ht="13.5" thickBot="1">
      <c r="A925" s="15" t="s">
        <v>18</v>
      </c>
      <c r="B925" s="16"/>
      <c r="D925" s="18"/>
    </row>
    <row r="926" spans="1:6" ht="13.5" thickBot="1">
      <c r="A926" s="19" t="s">
        <v>19</v>
      </c>
      <c r="B926" s="20"/>
      <c r="C926" s="21" t="s">
        <v>20</v>
      </c>
      <c r="D926" s="7">
        <f>F926/25</f>
        <v>13.02484</v>
      </c>
      <c r="E926" s="21" t="s">
        <v>21</v>
      </c>
      <c r="F926" s="22">
        <f>F919*1.18</f>
        <v>325.621</v>
      </c>
    </row>
    <row r="927" spans="1:6" ht="13.5" thickBot="1">
      <c r="A927" s="23" t="s">
        <v>22</v>
      </c>
      <c r="B927" s="12"/>
      <c r="C927" s="21" t="s">
        <v>23</v>
      </c>
      <c r="D927" s="7">
        <f>F927/25</f>
        <v>13.46636</v>
      </c>
      <c r="E927" s="21" t="s">
        <v>24</v>
      </c>
      <c r="F927" s="7">
        <f>F919*1.22</f>
        <v>336.659</v>
      </c>
    </row>
    <row r="928" spans="1:6" ht="13.5" thickBot="1">
      <c r="A928" s="24" t="s">
        <v>25</v>
      </c>
      <c r="B928" s="20"/>
      <c r="C928" s="25"/>
      <c r="D928" s="17"/>
      <c r="E928" s="25"/>
      <c r="F928" s="26"/>
    </row>
    <row r="929" spans="1:6" ht="13.5" thickBot="1">
      <c r="A929" s="23" t="s">
        <v>26</v>
      </c>
      <c r="B929" s="12"/>
      <c r="C929" s="21" t="s">
        <v>27</v>
      </c>
      <c r="D929" s="7">
        <f>F929/25</f>
        <v>13.90788</v>
      </c>
      <c r="E929" s="21" t="s">
        <v>28</v>
      </c>
      <c r="F929" s="7">
        <f>F919*1.26</f>
        <v>347.697</v>
      </c>
    </row>
    <row r="930" spans="1:6" ht="13.5" thickBot="1">
      <c r="A930" s="24" t="s">
        <v>29</v>
      </c>
      <c r="B930" s="20"/>
      <c r="C930" s="25"/>
      <c r="D930" s="27"/>
      <c r="E930" s="25"/>
      <c r="F930" s="26"/>
    </row>
    <row r="931" spans="1:6" ht="13.5" thickBot="1">
      <c r="A931" s="23" t="s">
        <v>30</v>
      </c>
      <c r="B931" s="12"/>
      <c r="C931" s="21" t="s">
        <v>31</v>
      </c>
      <c r="D931" s="7">
        <f>F931/25</f>
        <v>14.349400000000001</v>
      </c>
      <c r="E931" s="21" t="s">
        <v>32</v>
      </c>
      <c r="F931" s="7">
        <f>F919*1.3</f>
        <v>358.735</v>
      </c>
    </row>
    <row r="932" spans="1:2" ht="12.75">
      <c r="A932" s="28" t="s">
        <v>33</v>
      </c>
      <c r="B932" s="16"/>
    </row>
    <row r="933" spans="1:2" ht="13.5" thickBot="1">
      <c r="A933" s="29" t="s">
        <v>34</v>
      </c>
      <c r="B933" s="20"/>
    </row>
    <row r="935" spans="1:2" ht="12.75">
      <c r="A935" s="2" t="s">
        <v>35</v>
      </c>
      <c r="B935" s="2"/>
    </row>
    <row r="937" spans="1:6" ht="12.75">
      <c r="A937" s="2" t="s">
        <v>36</v>
      </c>
      <c r="F937" s="2" t="s">
        <v>37</v>
      </c>
    </row>
    <row r="938" ht="13.5" thickBot="1"/>
    <row r="939" spans="1:6" ht="13.5" thickBot="1">
      <c r="A939" s="13" t="s">
        <v>38</v>
      </c>
      <c r="B939" s="10"/>
      <c r="E939" s="30" t="s">
        <v>39</v>
      </c>
      <c r="F939" s="31">
        <v>275.95</v>
      </c>
    </row>
    <row r="940" spans="1:6" ht="13.5" thickBot="1">
      <c r="A940" s="13" t="s">
        <v>40</v>
      </c>
      <c r="B940" s="10"/>
      <c r="E940" s="30" t="s">
        <v>41</v>
      </c>
      <c r="F940" s="31">
        <f>F939*1.04</f>
        <v>286.988</v>
      </c>
    </row>
    <row r="941" spans="1:6" ht="13.5" thickBot="1">
      <c r="A941" s="13" t="s">
        <v>42</v>
      </c>
      <c r="B941" s="10"/>
      <c r="E941" s="30" t="s">
        <v>43</v>
      </c>
      <c r="F941" s="31">
        <f>F939*1.15</f>
        <v>317.3425</v>
      </c>
    </row>
    <row r="942" spans="1:6" ht="13.5" thickBot="1">
      <c r="A942" s="13" t="s">
        <v>44</v>
      </c>
      <c r="B942" s="10"/>
      <c r="E942" s="30" t="s">
        <v>45</v>
      </c>
      <c r="F942" s="31">
        <f>F939*1.2</f>
        <v>331.14</v>
      </c>
    </row>
    <row r="943" spans="1:6" ht="13.5" thickBot="1">
      <c r="A943" s="13" t="s">
        <v>46</v>
      </c>
      <c r="B943" s="10"/>
      <c r="E943" s="30" t="s">
        <v>47</v>
      </c>
      <c r="F943" s="31">
        <f>F939*1.26</f>
        <v>347.697</v>
      </c>
    </row>
    <row r="944" spans="1:6" ht="13.5" thickBot="1">
      <c r="A944" s="13" t="s">
        <v>48</v>
      </c>
      <c r="B944" s="10"/>
      <c r="E944" s="30" t="s">
        <v>49</v>
      </c>
      <c r="F944" s="31">
        <f>F939*1.3</f>
        <v>358.735</v>
      </c>
    </row>
    <row r="946" ht="12.75">
      <c r="A946" t="s">
        <v>50</v>
      </c>
    </row>
    <row r="947" ht="12.75">
      <c r="A947" t="s">
        <v>152</v>
      </c>
    </row>
    <row r="949" ht="12.75">
      <c r="A949" s="2" t="s">
        <v>51</v>
      </c>
    </row>
    <row r="951" ht="13.5" thickBot="1"/>
    <row r="952" spans="1:7" ht="13.5" thickBot="1">
      <c r="A952" s="9" t="s">
        <v>52</v>
      </c>
      <c r="B952" s="106" t="s">
        <v>53</v>
      </c>
      <c r="C952" s="106"/>
      <c r="D952" s="107"/>
      <c r="E952" s="15"/>
      <c r="F952" s="33">
        <f>F919*10%</f>
        <v>27.595</v>
      </c>
      <c r="G952" t="s">
        <v>54</v>
      </c>
    </row>
    <row r="953" spans="1:7" ht="13.5" thickBot="1">
      <c r="A953" s="9" t="s">
        <v>55</v>
      </c>
      <c r="B953" s="4" t="s">
        <v>56</v>
      </c>
      <c r="C953" s="32"/>
      <c r="D953" s="5"/>
      <c r="E953" s="15"/>
      <c r="F953" s="33">
        <f>D919*6%</f>
        <v>0.6623999999999999</v>
      </c>
      <c r="G953" t="s">
        <v>57</v>
      </c>
    </row>
    <row r="954" spans="1:7" ht="13.5" thickBot="1">
      <c r="A954" s="9" t="s">
        <v>58</v>
      </c>
      <c r="B954" s="4" t="s">
        <v>59</v>
      </c>
      <c r="C954" s="32"/>
      <c r="D954" s="5"/>
      <c r="E954" s="15"/>
      <c r="F954" s="33">
        <f>D919*20%</f>
        <v>2.2079999999999997</v>
      </c>
      <c r="G954" t="s">
        <v>57</v>
      </c>
    </row>
    <row r="955" spans="1:7" ht="13.5" thickBot="1">
      <c r="A955" s="9" t="s">
        <v>58</v>
      </c>
      <c r="B955" s="106" t="s">
        <v>60</v>
      </c>
      <c r="C955" s="106"/>
      <c r="D955" s="107"/>
      <c r="E955" s="15"/>
      <c r="F955" s="33">
        <f>D919*6%</f>
        <v>0.6623999999999999</v>
      </c>
      <c r="G955" t="s">
        <v>57</v>
      </c>
    </row>
    <row r="956" spans="1:7" ht="13.5" thickBot="1">
      <c r="A956" s="11" t="s">
        <v>61</v>
      </c>
      <c r="B956" s="34" t="s">
        <v>62</v>
      </c>
      <c r="C956" s="34"/>
      <c r="D956" s="35"/>
      <c r="E956" s="15"/>
      <c r="F956" s="33">
        <f>D919*45%</f>
        <v>4.968</v>
      </c>
      <c r="G956" t="s">
        <v>63</v>
      </c>
    </row>
    <row r="957" spans="1:7" ht="13.5" thickBot="1">
      <c r="A957" s="36"/>
      <c r="B957" s="37" t="s">
        <v>64</v>
      </c>
      <c r="C957" s="37"/>
      <c r="D957" s="38"/>
      <c r="E957" s="15"/>
      <c r="F957" s="33">
        <f>D919*20%</f>
        <v>2.2079999999999997</v>
      </c>
      <c r="G957" t="s">
        <v>65</v>
      </c>
    </row>
    <row r="958" spans="1:7" ht="13.5" thickBot="1">
      <c r="A958" s="9" t="s">
        <v>66</v>
      </c>
      <c r="B958" s="32" t="s">
        <v>67</v>
      </c>
      <c r="C958" s="39"/>
      <c r="D958" s="10"/>
      <c r="E958" s="15"/>
      <c r="F958" s="40">
        <f>F919*8.3%</f>
        <v>22.90385</v>
      </c>
      <c r="G958" t="s">
        <v>57</v>
      </c>
    </row>
    <row r="959" spans="1:6" ht="13.5" thickBot="1">
      <c r="A959" s="11" t="s">
        <v>66</v>
      </c>
      <c r="B959" s="34" t="s">
        <v>68</v>
      </c>
      <c r="C959" s="42"/>
      <c r="D959" s="12"/>
      <c r="E959" s="43"/>
      <c r="F959" s="27"/>
    </row>
    <row r="960" spans="1:7" ht="13.5" thickBot="1">
      <c r="A960" s="15"/>
      <c r="B960" s="44" t="s">
        <v>69</v>
      </c>
      <c r="C960" s="45"/>
      <c r="D960" s="16"/>
      <c r="E960" s="15"/>
      <c r="F960" s="46">
        <f>F919*15%</f>
        <v>41.3925</v>
      </c>
      <c r="G960" t="s">
        <v>70</v>
      </c>
    </row>
    <row r="961" spans="1:7" ht="13.5" thickBot="1">
      <c r="A961" s="36"/>
      <c r="B961" s="37" t="s">
        <v>71</v>
      </c>
      <c r="C961" s="47"/>
      <c r="D961" s="20"/>
      <c r="E961" s="15"/>
      <c r="F961" s="33">
        <f>F919*20%</f>
        <v>55.19</v>
      </c>
      <c r="G961" t="s">
        <v>70</v>
      </c>
    </row>
    <row r="962" spans="1:7" ht="13.5" thickBot="1">
      <c r="A962" s="9" t="s">
        <v>72</v>
      </c>
      <c r="B962" s="48" t="s">
        <v>73</v>
      </c>
      <c r="C962" s="42"/>
      <c r="D962" s="12"/>
      <c r="E962" s="15"/>
      <c r="F962" s="46">
        <f>F919*5%</f>
        <v>13.7975</v>
      </c>
      <c r="G962" t="s">
        <v>70</v>
      </c>
    </row>
    <row r="963" spans="1:7" ht="13.5" thickBot="1">
      <c r="A963" s="9" t="s">
        <v>74</v>
      </c>
      <c r="B963" s="49" t="s">
        <v>75</v>
      </c>
      <c r="C963" s="45"/>
      <c r="D963" s="16"/>
      <c r="E963" s="15"/>
      <c r="F963" s="33">
        <f>F919*10%</f>
        <v>27.595</v>
      </c>
      <c r="G963" t="s">
        <v>70</v>
      </c>
    </row>
    <row r="964" spans="1:7" ht="13.5" thickBot="1">
      <c r="A964" s="9" t="s">
        <v>76</v>
      </c>
      <c r="B964" s="49" t="s">
        <v>77</v>
      </c>
      <c r="C964" s="45"/>
      <c r="D964" s="16"/>
      <c r="E964" s="15"/>
      <c r="F964" s="33">
        <f>F919*5%</f>
        <v>13.7975</v>
      </c>
      <c r="G964" t="s">
        <v>70</v>
      </c>
    </row>
    <row r="965" spans="1:7" ht="13.5" thickBot="1">
      <c r="A965" s="9" t="s">
        <v>78</v>
      </c>
      <c r="B965" s="49" t="s">
        <v>79</v>
      </c>
      <c r="C965" s="45"/>
      <c r="D965" s="16"/>
      <c r="E965" s="15"/>
      <c r="F965" s="33">
        <f>F919*25%</f>
        <v>68.9875</v>
      </c>
      <c r="G965" t="s">
        <v>70</v>
      </c>
    </row>
    <row r="966" spans="1:7" ht="13.5" thickBot="1">
      <c r="A966" s="9" t="s">
        <v>80</v>
      </c>
      <c r="B966" s="49" t="s">
        <v>81</v>
      </c>
      <c r="C966" s="45"/>
      <c r="D966" s="16"/>
      <c r="E966" s="15"/>
      <c r="F966" s="33">
        <f>D919*45%</f>
        <v>4.968</v>
      </c>
      <c r="G966" t="s">
        <v>63</v>
      </c>
    </row>
    <row r="967" spans="1:7" ht="13.5" thickBot="1">
      <c r="A967" s="9" t="s">
        <v>82</v>
      </c>
      <c r="B967" s="50" t="s">
        <v>83</v>
      </c>
      <c r="C967" s="47"/>
      <c r="D967" s="20"/>
      <c r="E967" s="15"/>
      <c r="F967" s="33">
        <f>F919*5%</f>
        <v>13.7975</v>
      </c>
      <c r="G967" t="s">
        <v>70</v>
      </c>
    </row>
    <row r="969" spans="1:7" ht="12.75">
      <c r="A969" s="108" t="s">
        <v>0</v>
      </c>
      <c r="B969" s="108"/>
      <c r="C969" s="108"/>
      <c r="D969" s="108"/>
      <c r="E969" s="108"/>
      <c r="F969" s="108"/>
      <c r="G969" s="108"/>
    </row>
    <row r="970" spans="1:7" ht="12.75">
      <c r="A970" s="108" t="s">
        <v>149</v>
      </c>
      <c r="B970" s="108"/>
      <c r="C970" s="108"/>
      <c r="D970" s="108"/>
      <c r="E970" s="108"/>
      <c r="F970" s="108"/>
      <c r="G970" s="108"/>
    </row>
    <row r="971" spans="1:7" ht="12.75">
      <c r="A971" s="1"/>
      <c r="B971" s="1"/>
      <c r="C971" s="1"/>
      <c r="D971" s="1"/>
      <c r="E971" s="1"/>
      <c r="F971" s="1"/>
      <c r="G971" s="1"/>
    </row>
    <row r="973" spans="1:6" ht="12.75">
      <c r="A973" s="2" t="s">
        <v>1</v>
      </c>
      <c r="D973" s="2" t="s">
        <v>2</v>
      </c>
      <c r="F973" s="2" t="s">
        <v>3</v>
      </c>
    </row>
    <row r="974" ht="13.5" thickBot="1">
      <c r="A974" s="3"/>
    </row>
    <row r="975" spans="1:6" ht="13.5" thickBot="1">
      <c r="A975" s="109" t="s">
        <v>4</v>
      </c>
      <c r="B975" s="107"/>
      <c r="C975" s="6" t="s">
        <v>5</v>
      </c>
      <c r="D975" s="7">
        <v>11.15</v>
      </c>
      <c r="E975" s="8" t="s">
        <v>6</v>
      </c>
      <c r="F975" s="7">
        <v>278.7</v>
      </c>
    </row>
    <row r="976" spans="1:6" ht="13.5" thickBot="1">
      <c r="A976" s="9" t="s">
        <v>7</v>
      </c>
      <c r="B976" s="10"/>
      <c r="C976" s="6" t="s">
        <v>8</v>
      </c>
      <c r="D976" s="7">
        <f>F976/25</f>
        <v>11.59392</v>
      </c>
      <c r="E976" s="8" t="s">
        <v>9</v>
      </c>
      <c r="F976" s="7">
        <f>F975*1.04</f>
        <v>289.848</v>
      </c>
    </row>
    <row r="977" spans="1:6" ht="13.5" thickBot="1">
      <c r="A977" s="11" t="s">
        <v>10</v>
      </c>
      <c r="B977" s="12"/>
      <c r="C977" s="6" t="s">
        <v>11</v>
      </c>
      <c r="D977" s="7">
        <f>F977/25</f>
        <v>12.2628</v>
      </c>
      <c r="E977" s="8" t="s">
        <v>12</v>
      </c>
      <c r="F977" s="7">
        <f>F975*1.1</f>
        <v>306.57</v>
      </c>
    </row>
    <row r="978" spans="1:6" ht="13.5" thickBot="1">
      <c r="A978" s="13" t="s">
        <v>13</v>
      </c>
      <c r="B978" s="10"/>
      <c r="C978" s="6" t="s">
        <v>14</v>
      </c>
      <c r="D978" s="7">
        <f>F978/25</f>
        <v>12.708719999999998</v>
      </c>
      <c r="E978" s="8" t="s">
        <v>15</v>
      </c>
      <c r="F978" s="7">
        <f>F975*1.14</f>
        <v>317.71799999999996</v>
      </c>
    </row>
    <row r="979" spans="1:4" ht="12.75">
      <c r="A979" s="11" t="s">
        <v>16</v>
      </c>
      <c r="B979" s="12"/>
      <c r="D979" s="14"/>
    </row>
    <row r="980" spans="1:4" ht="12.75">
      <c r="A980" s="15" t="s">
        <v>17</v>
      </c>
      <c r="B980" s="16"/>
      <c r="D980" s="17"/>
    </row>
    <row r="981" spans="1:4" ht="13.5" thickBot="1">
      <c r="A981" s="15" t="s">
        <v>18</v>
      </c>
      <c r="B981" s="16"/>
      <c r="D981" s="18"/>
    </row>
    <row r="982" spans="1:6" ht="13.5" thickBot="1">
      <c r="A982" s="19" t="s">
        <v>19</v>
      </c>
      <c r="B982" s="20"/>
      <c r="C982" s="21" t="s">
        <v>20</v>
      </c>
      <c r="D982" s="7">
        <f>F982/25</f>
        <v>13.154639999999999</v>
      </c>
      <c r="E982" s="21" t="s">
        <v>21</v>
      </c>
      <c r="F982" s="22">
        <f>F975*1.18</f>
        <v>328.866</v>
      </c>
    </row>
    <row r="983" spans="1:6" ht="13.5" thickBot="1">
      <c r="A983" s="23" t="s">
        <v>22</v>
      </c>
      <c r="B983" s="12"/>
      <c r="C983" s="21" t="s">
        <v>23</v>
      </c>
      <c r="D983" s="7">
        <f>F983/25</f>
        <v>13.600559999999998</v>
      </c>
      <c r="E983" s="21" t="s">
        <v>24</v>
      </c>
      <c r="F983" s="7">
        <f>F975*1.22</f>
        <v>340.01399999999995</v>
      </c>
    </row>
    <row r="984" spans="1:6" ht="13.5" thickBot="1">
      <c r="A984" s="24" t="s">
        <v>25</v>
      </c>
      <c r="B984" s="20"/>
      <c r="C984" s="25"/>
      <c r="D984" s="17"/>
      <c r="E984" s="25"/>
      <c r="F984" s="26"/>
    </row>
    <row r="985" spans="1:6" ht="13.5" thickBot="1">
      <c r="A985" s="23" t="s">
        <v>26</v>
      </c>
      <c r="B985" s="12"/>
      <c r="C985" s="21" t="s">
        <v>27</v>
      </c>
      <c r="D985" s="7">
        <f>F985/25</f>
        <v>14.046479999999999</v>
      </c>
      <c r="E985" s="21" t="s">
        <v>28</v>
      </c>
      <c r="F985" s="7">
        <f>F975*1.26</f>
        <v>351.162</v>
      </c>
    </row>
    <row r="986" spans="1:6" ht="13.5" thickBot="1">
      <c r="A986" s="24" t="s">
        <v>29</v>
      </c>
      <c r="B986" s="20"/>
      <c r="C986" s="25"/>
      <c r="D986" s="27"/>
      <c r="E986" s="25"/>
      <c r="F986" s="26"/>
    </row>
    <row r="987" spans="1:6" ht="13.5" thickBot="1">
      <c r="A987" s="23" t="s">
        <v>30</v>
      </c>
      <c r="B987" s="12"/>
      <c r="C987" s="21" t="s">
        <v>31</v>
      </c>
      <c r="D987" s="7">
        <f>F987/25</f>
        <v>14.4924</v>
      </c>
      <c r="E987" s="21" t="s">
        <v>32</v>
      </c>
      <c r="F987" s="7">
        <f>F975*1.3</f>
        <v>362.31</v>
      </c>
    </row>
    <row r="988" spans="1:2" ht="12.75">
      <c r="A988" s="28" t="s">
        <v>33</v>
      </c>
      <c r="B988" s="16"/>
    </row>
    <row r="989" spans="1:2" ht="13.5" thickBot="1">
      <c r="A989" s="29" t="s">
        <v>34</v>
      </c>
      <c r="B989" s="20"/>
    </row>
    <row r="991" spans="1:2" ht="12.75">
      <c r="A991" s="2" t="s">
        <v>35</v>
      </c>
      <c r="B991" s="2"/>
    </row>
    <row r="993" spans="1:6" ht="12.75">
      <c r="A993" s="2" t="s">
        <v>36</v>
      </c>
      <c r="F993" s="2" t="s">
        <v>37</v>
      </c>
    </row>
    <row r="994" ht="13.5" thickBot="1"/>
    <row r="995" spans="1:6" ht="13.5" thickBot="1">
      <c r="A995" s="13" t="s">
        <v>38</v>
      </c>
      <c r="B995" s="10"/>
      <c r="E995" s="30" t="s">
        <v>39</v>
      </c>
      <c r="F995" s="31">
        <v>278.7</v>
      </c>
    </row>
    <row r="996" spans="1:6" ht="13.5" thickBot="1">
      <c r="A996" s="13" t="s">
        <v>40</v>
      </c>
      <c r="B996" s="10"/>
      <c r="E996" s="30" t="s">
        <v>41</v>
      </c>
      <c r="F996" s="31">
        <f>F995*1.04</f>
        <v>289.848</v>
      </c>
    </row>
    <row r="997" spans="1:6" ht="13.5" thickBot="1">
      <c r="A997" s="13" t="s">
        <v>42</v>
      </c>
      <c r="B997" s="10"/>
      <c r="E997" s="30" t="s">
        <v>43</v>
      </c>
      <c r="F997" s="31">
        <f>F995*1.15</f>
        <v>320.50499999999994</v>
      </c>
    </row>
    <row r="998" spans="1:6" ht="13.5" thickBot="1">
      <c r="A998" s="13" t="s">
        <v>44</v>
      </c>
      <c r="B998" s="10"/>
      <c r="E998" s="30" t="s">
        <v>45</v>
      </c>
      <c r="F998" s="31">
        <f>F995*1.2</f>
        <v>334.44</v>
      </c>
    </row>
    <row r="999" spans="1:6" ht="13.5" thickBot="1">
      <c r="A999" s="13" t="s">
        <v>46</v>
      </c>
      <c r="B999" s="10"/>
      <c r="E999" s="30" t="s">
        <v>47</v>
      </c>
      <c r="F999" s="31">
        <f>F995*1.26</f>
        <v>351.162</v>
      </c>
    </row>
    <row r="1000" spans="1:6" ht="13.5" thickBot="1">
      <c r="A1000" s="13" t="s">
        <v>48</v>
      </c>
      <c r="B1000" s="10"/>
      <c r="E1000" s="30" t="s">
        <v>49</v>
      </c>
      <c r="F1000" s="31">
        <f>F995*1.3</f>
        <v>362.31</v>
      </c>
    </row>
    <row r="1002" ht="12.75">
      <c r="A1002" t="s">
        <v>50</v>
      </c>
    </row>
    <row r="1003" ht="12.75">
      <c r="A1003" t="s">
        <v>150</v>
      </c>
    </row>
    <row r="1005" ht="12.75">
      <c r="A1005" s="2" t="s">
        <v>51</v>
      </c>
    </row>
    <row r="1007" ht="13.5" thickBot="1"/>
    <row r="1008" spans="1:7" ht="13.5" thickBot="1">
      <c r="A1008" s="9" t="s">
        <v>52</v>
      </c>
      <c r="B1008" s="106" t="s">
        <v>53</v>
      </c>
      <c r="C1008" s="106"/>
      <c r="D1008" s="107"/>
      <c r="E1008" s="15"/>
      <c r="F1008" s="33">
        <f>F975*10%</f>
        <v>27.87</v>
      </c>
      <c r="G1008" t="s">
        <v>54</v>
      </c>
    </row>
    <row r="1009" spans="1:7" ht="13.5" thickBot="1">
      <c r="A1009" s="9" t="s">
        <v>55</v>
      </c>
      <c r="B1009" s="4" t="s">
        <v>56</v>
      </c>
      <c r="C1009" s="32"/>
      <c r="D1009" s="5"/>
      <c r="E1009" s="15"/>
      <c r="F1009" s="33">
        <f>D975*6%</f>
        <v>0.669</v>
      </c>
      <c r="G1009" t="s">
        <v>57</v>
      </c>
    </row>
    <row r="1010" spans="1:7" ht="13.5" thickBot="1">
      <c r="A1010" s="9" t="s">
        <v>58</v>
      </c>
      <c r="B1010" s="4" t="s">
        <v>59</v>
      </c>
      <c r="C1010" s="32"/>
      <c r="D1010" s="5"/>
      <c r="E1010" s="15"/>
      <c r="F1010" s="33">
        <f>D975*20%</f>
        <v>2.23</v>
      </c>
      <c r="G1010" t="s">
        <v>57</v>
      </c>
    </row>
    <row r="1011" spans="1:7" ht="13.5" thickBot="1">
      <c r="A1011" s="9" t="s">
        <v>58</v>
      </c>
      <c r="B1011" s="106" t="s">
        <v>60</v>
      </c>
      <c r="C1011" s="106"/>
      <c r="D1011" s="107"/>
      <c r="E1011" s="15"/>
      <c r="F1011" s="33">
        <f>D975*6%</f>
        <v>0.669</v>
      </c>
      <c r="G1011" t="s">
        <v>57</v>
      </c>
    </row>
    <row r="1012" spans="1:7" ht="13.5" thickBot="1">
      <c r="A1012" s="11" t="s">
        <v>61</v>
      </c>
      <c r="B1012" s="34" t="s">
        <v>62</v>
      </c>
      <c r="C1012" s="34"/>
      <c r="D1012" s="35"/>
      <c r="E1012" s="15"/>
      <c r="F1012" s="33">
        <f>D975*45%</f>
        <v>5.0175</v>
      </c>
      <c r="G1012" t="s">
        <v>63</v>
      </c>
    </row>
    <row r="1013" spans="1:7" ht="13.5" thickBot="1">
      <c r="A1013" s="36"/>
      <c r="B1013" s="37" t="s">
        <v>64</v>
      </c>
      <c r="C1013" s="37"/>
      <c r="D1013" s="38"/>
      <c r="E1013" s="15"/>
      <c r="F1013" s="33">
        <f>D975*20%</f>
        <v>2.23</v>
      </c>
      <c r="G1013" t="s">
        <v>65</v>
      </c>
    </row>
    <row r="1014" spans="1:7" ht="13.5" thickBot="1">
      <c r="A1014" s="9" t="s">
        <v>66</v>
      </c>
      <c r="B1014" s="32" t="s">
        <v>67</v>
      </c>
      <c r="C1014" s="39"/>
      <c r="D1014" s="10"/>
      <c r="E1014" s="15"/>
      <c r="F1014" s="40">
        <f>F975*8.3%</f>
        <v>23.1321</v>
      </c>
      <c r="G1014" t="s">
        <v>57</v>
      </c>
    </row>
    <row r="1015" spans="1:6" ht="13.5" thickBot="1">
      <c r="A1015" s="11" t="s">
        <v>66</v>
      </c>
      <c r="B1015" s="34" t="s">
        <v>68</v>
      </c>
      <c r="C1015" s="42"/>
      <c r="D1015" s="12"/>
      <c r="E1015" s="43"/>
      <c r="F1015" s="27"/>
    </row>
    <row r="1016" spans="1:7" ht="13.5" thickBot="1">
      <c r="A1016" s="15"/>
      <c r="B1016" s="44" t="s">
        <v>69</v>
      </c>
      <c r="C1016" s="45"/>
      <c r="D1016" s="16"/>
      <c r="E1016" s="15"/>
      <c r="F1016" s="46">
        <f>F975*15%</f>
        <v>41.805</v>
      </c>
      <c r="G1016" t="s">
        <v>70</v>
      </c>
    </row>
    <row r="1017" spans="1:7" ht="13.5" thickBot="1">
      <c r="A1017" s="36"/>
      <c r="B1017" s="37" t="s">
        <v>71</v>
      </c>
      <c r="C1017" s="47"/>
      <c r="D1017" s="20"/>
      <c r="E1017" s="15"/>
      <c r="F1017" s="33">
        <f>F975*20%</f>
        <v>55.74</v>
      </c>
      <c r="G1017" t="s">
        <v>70</v>
      </c>
    </row>
    <row r="1018" spans="1:7" ht="13.5" thickBot="1">
      <c r="A1018" s="9" t="s">
        <v>72</v>
      </c>
      <c r="B1018" s="48" t="s">
        <v>73</v>
      </c>
      <c r="C1018" s="42"/>
      <c r="D1018" s="12"/>
      <c r="E1018" s="15"/>
      <c r="F1018" s="46">
        <f>F975*5%</f>
        <v>13.935</v>
      </c>
      <c r="G1018" t="s">
        <v>70</v>
      </c>
    </row>
    <row r="1019" spans="1:7" ht="13.5" thickBot="1">
      <c r="A1019" s="9" t="s">
        <v>74</v>
      </c>
      <c r="B1019" s="49" t="s">
        <v>75</v>
      </c>
      <c r="C1019" s="45"/>
      <c r="D1019" s="16"/>
      <c r="E1019" s="15"/>
      <c r="F1019" s="33">
        <f>F975*10%</f>
        <v>27.87</v>
      </c>
      <c r="G1019" t="s">
        <v>70</v>
      </c>
    </row>
    <row r="1020" spans="1:7" ht="13.5" thickBot="1">
      <c r="A1020" s="9" t="s">
        <v>76</v>
      </c>
      <c r="B1020" s="49" t="s">
        <v>77</v>
      </c>
      <c r="C1020" s="45"/>
      <c r="D1020" s="16"/>
      <c r="E1020" s="15"/>
      <c r="F1020" s="33">
        <f>F975*5%</f>
        <v>13.935</v>
      </c>
      <c r="G1020" t="s">
        <v>70</v>
      </c>
    </row>
    <row r="1021" spans="1:7" ht="13.5" thickBot="1">
      <c r="A1021" s="9" t="s">
        <v>78</v>
      </c>
      <c r="B1021" s="49" t="s">
        <v>79</v>
      </c>
      <c r="C1021" s="45"/>
      <c r="D1021" s="16"/>
      <c r="E1021" s="15"/>
      <c r="F1021" s="33">
        <f>F975*25%</f>
        <v>69.675</v>
      </c>
      <c r="G1021" t="s">
        <v>70</v>
      </c>
    </row>
    <row r="1022" spans="1:7" ht="13.5" thickBot="1">
      <c r="A1022" s="9" t="s">
        <v>80</v>
      </c>
      <c r="B1022" s="49" t="s">
        <v>81</v>
      </c>
      <c r="C1022" s="45"/>
      <c r="D1022" s="16"/>
      <c r="E1022" s="15"/>
      <c r="F1022" s="33">
        <f>D975*45%</f>
        <v>5.0175</v>
      </c>
      <c r="G1022" t="s">
        <v>63</v>
      </c>
    </row>
    <row r="1023" spans="1:7" ht="13.5" thickBot="1">
      <c r="A1023" s="9" t="s">
        <v>82</v>
      </c>
      <c r="B1023" s="50" t="s">
        <v>83</v>
      </c>
      <c r="C1023" s="47"/>
      <c r="D1023" s="20"/>
      <c r="E1023" s="15"/>
      <c r="F1023" s="33">
        <f>F975*5%</f>
        <v>13.935</v>
      </c>
      <c r="G1023" t="s">
        <v>70</v>
      </c>
    </row>
    <row r="1025" spans="1:7" ht="12.75">
      <c r="A1025" s="108" t="s">
        <v>0</v>
      </c>
      <c r="B1025" s="108"/>
      <c r="C1025" s="108"/>
      <c r="D1025" s="108"/>
      <c r="E1025" s="108"/>
      <c r="F1025" s="108"/>
      <c r="G1025" s="108"/>
    </row>
    <row r="1026" spans="1:7" ht="12.75">
      <c r="A1026" s="108" t="s">
        <v>147</v>
      </c>
      <c r="B1026" s="108"/>
      <c r="C1026" s="108"/>
      <c r="D1026" s="108"/>
      <c r="E1026" s="108"/>
      <c r="F1026" s="108"/>
      <c r="G1026" s="108"/>
    </row>
    <row r="1027" spans="1:7" ht="12.75">
      <c r="A1027" s="1"/>
      <c r="B1027" s="1"/>
      <c r="C1027" s="1"/>
      <c r="D1027" s="1"/>
      <c r="E1027" s="1"/>
      <c r="F1027" s="1"/>
      <c r="G1027" s="1"/>
    </row>
    <row r="1029" spans="1:6" ht="12.75">
      <c r="A1029" s="2" t="s">
        <v>1</v>
      </c>
      <c r="D1029" s="2" t="s">
        <v>2</v>
      </c>
      <c r="F1029" s="2" t="s">
        <v>3</v>
      </c>
    </row>
    <row r="1030" ht="13.5" thickBot="1">
      <c r="A1030" s="3"/>
    </row>
    <row r="1031" spans="1:6" ht="13.5" thickBot="1">
      <c r="A1031" s="109" t="s">
        <v>4</v>
      </c>
      <c r="B1031" s="107"/>
      <c r="C1031" s="6" t="s">
        <v>5</v>
      </c>
      <c r="D1031" s="7">
        <v>11.26</v>
      </c>
      <c r="E1031" s="8" t="s">
        <v>6</v>
      </c>
      <c r="F1031" s="7">
        <v>281.48</v>
      </c>
    </row>
    <row r="1032" spans="1:6" ht="13.5" thickBot="1">
      <c r="A1032" s="9" t="s">
        <v>7</v>
      </c>
      <c r="B1032" s="10"/>
      <c r="C1032" s="6" t="s">
        <v>8</v>
      </c>
      <c r="D1032" s="7">
        <f>F1032/25</f>
        <v>11.709568</v>
      </c>
      <c r="E1032" s="8" t="s">
        <v>9</v>
      </c>
      <c r="F1032" s="7">
        <f>F1031*1.04</f>
        <v>292.73920000000004</v>
      </c>
    </row>
    <row r="1033" spans="1:6" ht="13.5" thickBot="1">
      <c r="A1033" s="11" t="s">
        <v>10</v>
      </c>
      <c r="B1033" s="12"/>
      <c r="C1033" s="6" t="s">
        <v>11</v>
      </c>
      <c r="D1033" s="7">
        <f>F1033/25</f>
        <v>12.385120000000002</v>
      </c>
      <c r="E1033" s="8" t="s">
        <v>12</v>
      </c>
      <c r="F1033" s="7">
        <f>F1031*1.1</f>
        <v>309.62800000000004</v>
      </c>
    </row>
    <row r="1034" spans="1:6" ht="13.5" thickBot="1">
      <c r="A1034" s="13" t="s">
        <v>13</v>
      </c>
      <c r="B1034" s="10"/>
      <c r="C1034" s="6" t="s">
        <v>14</v>
      </c>
      <c r="D1034" s="7">
        <f>F1034/25</f>
        <v>12.835488</v>
      </c>
      <c r="E1034" s="8" t="s">
        <v>15</v>
      </c>
      <c r="F1034" s="7">
        <f>F1031*1.14</f>
        <v>320.8872</v>
      </c>
    </row>
    <row r="1035" spans="1:4" ht="12.75">
      <c r="A1035" s="11" t="s">
        <v>16</v>
      </c>
      <c r="B1035" s="12"/>
      <c r="D1035" s="14"/>
    </row>
    <row r="1036" spans="1:4" ht="12.75">
      <c r="A1036" s="15" t="s">
        <v>17</v>
      </c>
      <c r="B1036" s="16"/>
      <c r="D1036" s="17"/>
    </row>
    <row r="1037" spans="1:4" ht="13.5" thickBot="1">
      <c r="A1037" s="15" t="s">
        <v>18</v>
      </c>
      <c r="B1037" s="16"/>
      <c r="D1037" s="18"/>
    </row>
    <row r="1038" spans="1:6" ht="13.5" thickBot="1">
      <c r="A1038" s="19" t="s">
        <v>19</v>
      </c>
      <c r="B1038" s="20"/>
      <c r="C1038" s="21" t="s">
        <v>20</v>
      </c>
      <c r="D1038" s="7">
        <f>F1038/25</f>
        <v>13.285856</v>
      </c>
      <c r="E1038" s="21" t="s">
        <v>21</v>
      </c>
      <c r="F1038" s="22">
        <f>F1031*1.18</f>
        <v>332.1464</v>
      </c>
    </row>
    <row r="1039" spans="1:6" ht="13.5" thickBot="1">
      <c r="A1039" s="23" t="s">
        <v>22</v>
      </c>
      <c r="B1039" s="12"/>
      <c r="C1039" s="21" t="s">
        <v>23</v>
      </c>
      <c r="D1039" s="7">
        <f>F1039/25</f>
        <v>13.736224</v>
      </c>
      <c r="E1039" s="21" t="s">
        <v>24</v>
      </c>
      <c r="F1039" s="7">
        <f>F1031*1.22</f>
        <v>343.4056</v>
      </c>
    </row>
    <row r="1040" spans="1:6" ht="13.5" thickBot="1">
      <c r="A1040" s="24" t="s">
        <v>25</v>
      </c>
      <c r="B1040" s="20"/>
      <c r="C1040" s="25"/>
      <c r="D1040" s="17"/>
      <c r="E1040" s="25"/>
      <c r="F1040" s="26"/>
    </row>
    <row r="1041" spans="1:6" ht="13.5" thickBot="1">
      <c r="A1041" s="23" t="s">
        <v>26</v>
      </c>
      <c r="B1041" s="12"/>
      <c r="C1041" s="21" t="s">
        <v>27</v>
      </c>
      <c r="D1041" s="7">
        <f>F1041/25</f>
        <v>14.186592000000001</v>
      </c>
      <c r="E1041" s="21" t="s">
        <v>28</v>
      </c>
      <c r="F1041" s="7">
        <f>F1031*1.26</f>
        <v>354.6648</v>
      </c>
    </row>
    <row r="1042" spans="1:6" ht="13.5" thickBot="1">
      <c r="A1042" s="24" t="s">
        <v>29</v>
      </c>
      <c r="B1042" s="20"/>
      <c r="C1042" s="25"/>
      <c r="D1042" s="27"/>
      <c r="E1042" s="25"/>
      <c r="F1042" s="26"/>
    </row>
    <row r="1043" spans="1:6" ht="13.5" thickBot="1">
      <c r="A1043" s="23" t="s">
        <v>30</v>
      </c>
      <c r="B1043" s="12"/>
      <c r="C1043" s="21" t="s">
        <v>31</v>
      </c>
      <c r="D1043" s="7">
        <f>F1043/25</f>
        <v>14.636960000000002</v>
      </c>
      <c r="E1043" s="21" t="s">
        <v>32</v>
      </c>
      <c r="F1043" s="7">
        <f>F1031*1.3</f>
        <v>365.92400000000004</v>
      </c>
    </row>
    <row r="1044" spans="1:2" ht="12.75">
      <c r="A1044" s="28" t="s">
        <v>33</v>
      </c>
      <c r="B1044" s="16"/>
    </row>
    <row r="1045" spans="1:2" ht="13.5" thickBot="1">
      <c r="A1045" s="29" t="s">
        <v>34</v>
      </c>
      <c r="B1045" s="20"/>
    </row>
    <row r="1047" spans="1:2" ht="12.75">
      <c r="A1047" s="2" t="s">
        <v>35</v>
      </c>
      <c r="B1047" s="2"/>
    </row>
    <row r="1049" spans="1:6" ht="12.75">
      <c r="A1049" s="2" t="s">
        <v>36</v>
      </c>
      <c r="F1049" s="2" t="s">
        <v>37</v>
      </c>
    </row>
    <row r="1050" ht="13.5" thickBot="1"/>
    <row r="1051" spans="1:6" ht="13.5" thickBot="1">
      <c r="A1051" s="13" t="s">
        <v>38</v>
      </c>
      <c r="B1051" s="10"/>
      <c r="E1051" s="30" t="s">
        <v>39</v>
      </c>
      <c r="F1051" s="31">
        <v>281.48</v>
      </c>
    </row>
    <row r="1052" spans="1:6" ht="13.5" thickBot="1">
      <c r="A1052" s="13" t="s">
        <v>40</v>
      </c>
      <c r="B1052" s="10"/>
      <c r="E1052" s="30" t="s">
        <v>41</v>
      </c>
      <c r="F1052" s="31">
        <f>F1051*1.04</f>
        <v>292.73920000000004</v>
      </c>
    </row>
    <row r="1053" spans="1:6" ht="13.5" thickBot="1">
      <c r="A1053" s="13" t="s">
        <v>42</v>
      </c>
      <c r="B1053" s="10"/>
      <c r="E1053" s="30" t="s">
        <v>43</v>
      </c>
      <c r="F1053" s="31">
        <f>F1051*1.15</f>
        <v>323.702</v>
      </c>
    </row>
    <row r="1054" spans="1:6" ht="13.5" thickBot="1">
      <c r="A1054" s="13" t="s">
        <v>44</v>
      </c>
      <c r="B1054" s="10"/>
      <c r="E1054" s="30" t="s">
        <v>45</v>
      </c>
      <c r="F1054" s="31">
        <f>F1051*1.2</f>
        <v>337.776</v>
      </c>
    </row>
    <row r="1055" spans="1:6" ht="13.5" thickBot="1">
      <c r="A1055" s="13" t="s">
        <v>46</v>
      </c>
      <c r="B1055" s="10"/>
      <c r="E1055" s="30" t="s">
        <v>47</v>
      </c>
      <c r="F1055" s="31">
        <f>F1051*1.26</f>
        <v>354.6648</v>
      </c>
    </row>
    <row r="1056" spans="1:6" ht="13.5" thickBot="1">
      <c r="A1056" s="13" t="s">
        <v>48</v>
      </c>
      <c r="B1056" s="10"/>
      <c r="E1056" s="30" t="s">
        <v>49</v>
      </c>
      <c r="F1056" s="31">
        <f>F1051*1.3</f>
        <v>365.92400000000004</v>
      </c>
    </row>
    <row r="1058" ht="12.75">
      <c r="A1058" t="s">
        <v>50</v>
      </c>
    </row>
    <row r="1059" ht="12.75">
      <c r="A1059" t="s">
        <v>148</v>
      </c>
    </row>
    <row r="1061" ht="12.75">
      <c r="A1061" s="2" t="s">
        <v>51</v>
      </c>
    </row>
    <row r="1063" ht="13.5" thickBot="1"/>
    <row r="1064" spans="1:7" ht="13.5" thickBot="1">
      <c r="A1064" s="9" t="s">
        <v>52</v>
      </c>
      <c r="B1064" s="106" t="s">
        <v>53</v>
      </c>
      <c r="C1064" s="106"/>
      <c r="D1064" s="107"/>
      <c r="E1064" s="15"/>
      <c r="F1064" s="33">
        <f>F1031*10%</f>
        <v>28.148000000000003</v>
      </c>
      <c r="G1064" t="s">
        <v>54</v>
      </c>
    </row>
    <row r="1065" spans="1:7" ht="13.5" thickBot="1">
      <c r="A1065" s="9" t="s">
        <v>55</v>
      </c>
      <c r="B1065" s="4" t="s">
        <v>56</v>
      </c>
      <c r="C1065" s="32"/>
      <c r="D1065" s="5"/>
      <c r="E1065" s="15"/>
      <c r="F1065" s="33">
        <f>D1031*6%</f>
        <v>0.6756</v>
      </c>
      <c r="G1065" t="s">
        <v>57</v>
      </c>
    </row>
    <row r="1066" spans="1:7" ht="13.5" thickBot="1">
      <c r="A1066" s="9" t="s">
        <v>58</v>
      </c>
      <c r="B1066" s="4" t="s">
        <v>59</v>
      </c>
      <c r="C1066" s="32"/>
      <c r="D1066" s="5"/>
      <c r="E1066" s="15"/>
      <c r="F1066" s="33">
        <f>D1031*20%</f>
        <v>2.2520000000000002</v>
      </c>
      <c r="G1066" t="s">
        <v>57</v>
      </c>
    </row>
    <row r="1067" spans="1:7" ht="13.5" thickBot="1">
      <c r="A1067" s="9" t="s">
        <v>58</v>
      </c>
      <c r="B1067" s="106" t="s">
        <v>60</v>
      </c>
      <c r="C1067" s="106"/>
      <c r="D1067" s="107"/>
      <c r="E1067" s="15"/>
      <c r="F1067" s="33">
        <f>D1031*6%</f>
        <v>0.6756</v>
      </c>
      <c r="G1067" t="s">
        <v>57</v>
      </c>
    </row>
    <row r="1068" spans="1:7" ht="13.5" thickBot="1">
      <c r="A1068" s="11" t="s">
        <v>61</v>
      </c>
      <c r="B1068" s="34" t="s">
        <v>62</v>
      </c>
      <c r="C1068" s="34"/>
      <c r="D1068" s="35"/>
      <c r="E1068" s="15"/>
      <c r="F1068" s="33">
        <f>D1031*45%</f>
        <v>5.067</v>
      </c>
      <c r="G1068" t="s">
        <v>63</v>
      </c>
    </row>
    <row r="1069" spans="1:7" ht="13.5" thickBot="1">
      <c r="A1069" s="36"/>
      <c r="B1069" s="37" t="s">
        <v>64</v>
      </c>
      <c r="C1069" s="37"/>
      <c r="D1069" s="38"/>
      <c r="E1069" s="15"/>
      <c r="F1069" s="33">
        <f>D1031*20%</f>
        <v>2.2520000000000002</v>
      </c>
      <c r="G1069" t="s">
        <v>65</v>
      </c>
    </row>
    <row r="1070" spans="1:7" ht="13.5" thickBot="1">
      <c r="A1070" s="9" t="s">
        <v>66</v>
      </c>
      <c r="B1070" s="32" t="s">
        <v>67</v>
      </c>
      <c r="C1070" s="39"/>
      <c r="D1070" s="10"/>
      <c r="E1070" s="15"/>
      <c r="F1070" s="40">
        <f>F1031*8.3%</f>
        <v>23.362840000000002</v>
      </c>
      <c r="G1070" t="s">
        <v>57</v>
      </c>
    </row>
    <row r="1071" spans="1:6" ht="13.5" thickBot="1">
      <c r="A1071" s="11" t="s">
        <v>66</v>
      </c>
      <c r="B1071" s="34" t="s">
        <v>68</v>
      </c>
      <c r="C1071" s="42"/>
      <c r="D1071" s="12"/>
      <c r="E1071" s="43"/>
      <c r="F1071" s="27"/>
    </row>
    <row r="1072" spans="1:7" ht="13.5" thickBot="1">
      <c r="A1072" s="15"/>
      <c r="B1072" s="44" t="s">
        <v>69</v>
      </c>
      <c r="C1072" s="45"/>
      <c r="D1072" s="16"/>
      <c r="E1072" s="15"/>
      <c r="F1072" s="46">
        <f>F1031*15%</f>
        <v>42.222</v>
      </c>
      <c r="G1072" t="s">
        <v>70</v>
      </c>
    </row>
    <row r="1073" spans="1:7" ht="13.5" thickBot="1">
      <c r="A1073" s="36"/>
      <c r="B1073" s="37" t="s">
        <v>71</v>
      </c>
      <c r="C1073" s="47"/>
      <c r="D1073" s="20"/>
      <c r="E1073" s="15"/>
      <c r="F1073" s="33">
        <f>F1031*20%</f>
        <v>56.29600000000001</v>
      </c>
      <c r="G1073" t="s">
        <v>70</v>
      </c>
    </row>
    <row r="1074" spans="1:7" ht="13.5" thickBot="1">
      <c r="A1074" s="9" t="s">
        <v>72</v>
      </c>
      <c r="B1074" s="48" t="s">
        <v>73</v>
      </c>
      <c r="C1074" s="42"/>
      <c r="D1074" s="12"/>
      <c r="E1074" s="15"/>
      <c r="F1074" s="46">
        <f>F1031*5%</f>
        <v>14.074000000000002</v>
      </c>
      <c r="G1074" t="s">
        <v>70</v>
      </c>
    </row>
    <row r="1075" spans="1:7" ht="13.5" thickBot="1">
      <c r="A1075" s="9" t="s">
        <v>74</v>
      </c>
      <c r="B1075" s="49" t="s">
        <v>75</v>
      </c>
      <c r="C1075" s="45"/>
      <c r="D1075" s="16"/>
      <c r="E1075" s="15"/>
      <c r="F1075" s="33">
        <f>F1031*10%</f>
        <v>28.148000000000003</v>
      </c>
      <c r="G1075" t="s">
        <v>70</v>
      </c>
    </row>
    <row r="1076" spans="1:7" ht="13.5" thickBot="1">
      <c r="A1076" s="9" t="s">
        <v>76</v>
      </c>
      <c r="B1076" s="49" t="s">
        <v>77</v>
      </c>
      <c r="C1076" s="45"/>
      <c r="D1076" s="16"/>
      <c r="E1076" s="15"/>
      <c r="F1076" s="33">
        <f>F1031*5%</f>
        <v>14.074000000000002</v>
      </c>
      <c r="G1076" t="s">
        <v>70</v>
      </c>
    </row>
    <row r="1077" spans="1:7" ht="13.5" thickBot="1">
      <c r="A1077" s="9" t="s">
        <v>78</v>
      </c>
      <c r="B1077" s="49" t="s">
        <v>79</v>
      </c>
      <c r="C1077" s="45"/>
      <c r="D1077" s="16"/>
      <c r="E1077" s="15"/>
      <c r="F1077" s="33">
        <f>F1031*25%</f>
        <v>70.37</v>
      </c>
      <c r="G1077" t="s">
        <v>70</v>
      </c>
    </row>
    <row r="1078" spans="1:7" ht="13.5" thickBot="1">
      <c r="A1078" s="9" t="s">
        <v>80</v>
      </c>
      <c r="B1078" s="49" t="s">
        <v>81</v>
      </c>
      <c r="C1078" s="45"/>
      <c r="D1078" s="16"/>
      <c r="E1078" s="15"/>
      <c r="F1078" s="33">
        <f>D1031*45%</f>
        <v>5.067</v>
      </c>
      <c r="G1078" t="s">
        <v>63</v>
      </c>
    </row>
    <row r="1079" spans="1:7" ht="13.5" thickBot="1">
      <c r="A1079" s="9" t="s">
        <v>82</v>
      </c>
      <c r="B1079" s="50" t="s">
        <v>83</v>
      </c>
      <c r="C1079" s="47"/>
      <c r="D1079" s="20"/>
      <c r="E1079" s="15"/>
      <c r="F1079" s="33">
        <f>F1031*5%</f>
        <v>14.074000000000002</v>
      </c>
      <c r="G1079" t="s">
        <v>70</v>
      </c>
    </row>
    <row r="1082" spans="1:7" ht="12.75">
      <c r="A1082" s="108" t="s">
        <v>0</v>
      </c>
      <c r="B1082" s="108"/>
      <c r="C1082" s="108"/>
      <c r="D1082" s="108"/>
      <c r="E1082" s="108"/>
      <c r="F1082" s="108"/>
      <c r="G1082" s="108"/>
    </row>
    <row r="1083" spans="1:7" ht="12.75">
      <c r="A1083" s="108" t="s">
        <v>145</v>
      </c>
      <c r="B1083" s="108"/>
      <c r="C1083" s="108"/>
      <c r="D1083" s="108"/>
      <c r="E1083" s="108"/>
      <c r="F1083" s="108"/>
      <c r="G1083" s="108"/>
    </row>
    <row r="1084" spans="1:7" ht="12.75">
      <c r="A1084" s="1"/>
      <c r="B1084" s="1"/>
      <c r="C1084" s="1"/>
      <c r="D1084" s="1"/>
      <c r="E1084" s="1"/>
      <c r="F1084" s="1"/>
      <c r="G1084" s="1"/>
    </row>
    <row r="1086" spans="1:6" ht="12.75">
      <c r="A1086" s="2" t="s">
        <v>1</v>
      </c>
      <c r="D1086" s="2" t="s">
        <v>2</v>
      </c>
      <c r="F1086" s="2" t="s">
        <v>3</v>
      </c>
    </row>
    <row r="1087" ht="13.5" thickBot="1">
      <c r="A1087" s="3"/>
    </row>
    <row r="1088" spans="1:6" ht="13.5" thickBot="1">
      <c r="A1088" s="109" t="s">
        <v>4</v>
      </c>
      <c r="B1088" s="107"/>
      <c r="C1088" s="6" t="s">
        <v>5</v>
      </c>
      <c r="D1088" s="7">
        <v>12.1</v>
      </c>
      <c r="E1088" s="8" t="s">
        <v>6</v>
      </c>
      <c r="F1088" s="7">
        <v>302.59</v>
      </c>
    </row>
    <row r="1089" spans="1:6" ht="13.5" thickBot="1">
      <c r="A1089" s="9" t="s">
        <v>7</v>
      </c>
      <c r="B1089" s="10"/>
      <c r="C1089" s="6" t="s">
        <v>8</v>
      </c>
      <c r="D1089" s="7">
        <f>F1089/25</f>
        <v>12.587744</v>
      </c>
      <c r="E1089" s="8" t="s">
        <v>9</v>
      </c>
      <c r="F1089" s="7">
        <f>F1088*1.04</f>
        <v>314.6936</v>
      </c>
    </row>
    <row r="1090" spans="1:6" ht="13.5" thickBot="1">
      <c r="A1090" s="11" t="s">
        <v>10</v>
      </c>
      <c r="B1090" s="12"/>
      <c r="C1090" s="6" t="s">
        <v>11</v>
      </c>
      <c r="D1090" s="7">
        <f>F1090/25</f>
        <v>13.31396</v>
      </c>
      <c r="E1090" s="8" t="s">
        <v>12</v>
      </c>
      <c r="F1090" s="7">
        <f>F1088*1.1</f>
        <v>332.849</v>
      </c>
    </row>
    <row r="1091" spans="1:6" ht="13.5" thickBot="1">
      <c r="A1091" s="13" t="s">
        <v>13</v>
      </c>
      <c r="B1091" s="10"/>
      <c r="C1091" s="6" t="s">
        <v>14</v>
      </c>
      <c r="D1091" s="7">
        <f>F1091/25</f>
        <v>13.798103999999999</v>
      </c>
      <c r="E1091" s="8" t="s">
        <v>15</v>
      </c>
      <c r="F1091" s="7">
        <f>F1088*1.14</f>
        <v>344.95259999999996</v>
      </c>
    </row>
    <row r="1092" spans="1:4" ht="12.75">
      <c r="A1092" s="11" t="s">
        <v>16</v>
      </c>
      <c r="B1092" s="12"/>
      <c r="D1092" s="14"/>
    </row>
    <row r="1093" spans="1:4" ht="12.75">
      <c r="A1093" s="15" t="s">
        <v>17</v>
      </c>
      <c r="B1093" s="16"/>
      <c r="D1093" s="17"/>
    </row>
    <row r="1094" spans="1:4" ht="13.5" thickBot="1">
      <c r="A1094" s="15" t="s">
        <v>18</v>
      </c>
      <c r="B1094" s="16"/>
      <c r="D1094" s="18"/>
    </row>
    <row r="1095" spans="1:6" ht="13.5" thickBot="1">
      <c r="A1095" s="19" t="s">
        <v>19</v>
      </c>
      <c r="B1095" s="20"/>
      <c r="C1095" s="21" t="s">
        <v>20</v>
      </c>
      <c r="D1095" s="7">
        <f>F1095/25</f>
        <v>14.282247999999997</v>
      </c>
      <c r="E1095" s="21" t="s">
        <v>21</v>
      </c>
      <c r="F1095" s="22">
        <f>F1088*1.18</f>
        <v>357.05619999999993</v>
      </c>
    </row>
    <row r="1096" spans="1:6" ht="13.5" thickBot="1">
      <c r="A1096" s="23" t="s">
        <v>22</v>
      </c>
      <c r="B1096" s="12"/>
      <c r="C1096" s="21" t="s">
        <v>23</v>
      </c>
      <c r="D1096" s="7">
        <f>F1096/25</f>
        <v>14.766391999999998</v>
      </c>
      <c r="E1096" s="21" t="s">
        <v>24</v>
      </c>
      <c r="F1096" s="7">
        <f>F1088*1.22</f>
        <v>369.15979999999996</v>
      </c>
    </row>
    <row r="1097" spans="1:6" ht="13.5" thickBot="1">
      <c r="A1097" s="24" t="s">
        <v>25</v>
      </c>
      <c r="B1097" s="20"/>
      <c r="C1097" s="25"/>
      <c r="D1097" s="17"/>
      <c r="E1097" s="25"/>
      <c r="F1097" s="26"/>
    </row>
    <row r="1098" spans="1:6" ht="13.5" thickBot="1">
      <c r="A1098" s="23" t="s">
        <v>26</v>
      </c>
      <c r="B1098" s="12"/>
      <c r="C1098" s="21" t="s">
        <v>27</v>
      </c>
      <c r="D1098" s="7">
        <f>F1098/25</f>
        <v>15.250536</v>
      </c>
      <c r="E1098" s="21" t="s">
        <v>28</v>
      </c>
      <c r="F1098" s="7">
        <f>F1088*1.26</f>
        <v>381.2634</v>
      </c>
    </row>
    <row r="1099" spans="1:6" ht="13.5" thickBot="1">
      <c r="A1099" s="24" t="s">
        <v>29</v>
      </c>
      <c r="B1099" s="20"/>
      <c r="C1099" s="25"/>
      <c r="D1099" s="27"/>
      <c r="E1099" s="25"/>
      <c r="F1099" s="26"/>
    </row>
    <row r="1100" spans="1:6" ht="13.5" thickBot="1">
      <c r="A1100" s="23" t="s">
        <v>30</v>
      </c>
      <c r="B1100" s="12"/>
      <c r="C1100" s="21" t="s">
        <v>31</v>
      </c>
      <c r="D1100" s="7">
        <f>F1100/25</f>
        <v>15.734679999999999</v>
      </c>
      <c r="E1100" s="21" t="s">
        <v>32</v>
      </c>
      <c r="F1100" s="7">
        <f>F1088*1.3</f>
        <v>393.36699999999996</v>
      </c>
    </row>
    <row r="1101" spans="1:2" ht="12.75">
      <c r="A1101" s="28" t="s">
        <v>33</v>
      </c>
      <c r="B1101" s="16"/>
    </row>
    <row r="1102" spans="1:2" ht="13.5" thickBot="1">
      <c r="A1102" s="29" t="s">
        <v>34</v>
      </c>
      <c r="B1102" s="20"/>
    </row>
    <row r="1104" spans="1:2" ht="12.75">
      <c r="A1104" s="2" t="s">
        <v>35</v>
      </c>
      <c r="B1104" s="2"/>
    </row>
    <row r="1106" spans="1:6" ht="12.75">
      <c r="A1106" s="2" t="s">
        <v>36</v>
      </c>
      <c r="F1106" s="2" t="s">
        <v>37</v>
      </c>
    </row>
    <row r="1107" ht="13.5" thickBot="1"/>
    <row r="1108" spans="1:6" ht="13.5" thickBot="1">
      <c r="A1108" s="13" t="s">
        <v>38</v>
      </c>
      <c r="B1108" s="10"/>
      <c r="E1108" s="30" t="s">
        <v>39</v>
      </c>
      <c r="F1108" s="31">
        <v>302.59</v>
      </c>
    </row>
    <row r="1109" spans="1:6" ht="13.5" thickBot="1">
      <c r="A1109" s="13" t="s">
        <v>40</v>
      </c>
      <c r="B1109" s="10"/>
      <c r="E1109" s="30" t="s">
        <v>41</v>
      </c>
      <c r="F1109" s="31">
        <f>F1108*1.04</f>
        <v>314.6936</v>
      </c>
    </row>
    <row r="1110" spans="1:6" ht="13.5" thickBot="1">
      <c r="A1110" s="13" t="s">
        <v>42</v>
      </c>
      <c r="B1110" s="10"/>
      <c r="E1110" s="30" t="s">
        <v>43</v>
      </c>
      <c r="F1110" s="31">
        <f>F1108*1.15</f>
        <v>347.97849999999994</v>
      </c>
    </row>
    <row r="1111" spans="1:6" ht="13.5" thickBot="1">
      <c r="A1111" s="13" t="s">
        <v>44</v>
      </c>
      <c r="B1111" s="10"/>
      <c r="E1111" s="30" t="s">
        <v>45</v>
      </c>
      <c r="F1111" s="31">
        <f>F1108*1.2</f>
        <v>363.10799999999995</v>
      </c>
    </row>
    <row r="1112" spans="1:6" ht="13.5" thickBot="1">
      <c r="A1112" s="13" t="s">
        <v>46</v>
      </c>
      <c r="B1112" s="10"/>
      <c r="E1112" s="30" t="s">
        <v>47</v>
      </c>
      <c r="F1112" s="31">
        <f>F1108*1.26</f>
        <v>381.2634</v>
      </c>
    </row>
    <row r="1113" spans="1:6" ht="13.5" thickBot="1">
      <c r="A1113" s="13" t="s">
        <v>48</v>
      </c>
      <c r="B1113" s="10"/>
      <c r="E1113" s="30" t="s">
        <v>49</v>
      </c>
      <c r="F1113" s="31">
        <f>F1108*1.3</f>
        <v>393.36699999999996</v>
      </c>
    </row>
    <row r="1115" ht="12.75">
      <c r="A1115" t="s">
        <v>50</v>
      </c>
    </row>
    <row r="1116" ht="12.75">
      <c r="A1116" t="s">
        <v>146</v>
      </c>
    </row>
    <row r="1118" ht="12.75">
      <c r="A1118" s="2" t="s">
        <v>51</v>
      </c>
    </row>
    <row r="1120" ht="13.5" thickBot="1"/>
    <row r="1121" spans="1:7" ht="13.5" thickBot="1">
      <c r="A1121" s="9" t="s">
        <v>52</v>
      </c>
      <c r="B1121" s="106" t="s">
        <v>53</v>
      </c>
      <c r="C1121" s="106"/>
      <c r="D1121" s="107"/>
      <c r="E1121" s="15"/>
      <c r="F1121" s="33">
        <f>F1088*10%</f>
        <v>30.259</v>
      </c>
      <c r="G1121" t="s">
        <v>54</v>
      </c>
    </row>
    <row r="1122" spans="1:7" ht="13.5" thickBot="1">
      <c r="A1122" s="9" t="s">
        <v>55</v>
      </c>
      <c r="B1122" s="4" t="s">
        <v>56</v>
      </c>
      <c r="C1122" s="32"/>
      <c r="D1122" s="5"/>
      <c r="E1122" s="15"/>
      <c r="F1122" s="33">
        <f>D1088*6%</f>
        <v>0.726</v>
      </c>
      <c r="G1122" t="s">
        <v>57</v>
      </c>
    </row>
    <row r="1123" spans="1:7" ht="13.5" thickBot="1">
      <c r="A1123" s="9" t="s">
        <v>58</v>
      </c>
      <c r="B1123" s="4" t="s">
        <v>59</v>
      </c>
      <c r="C1123" s="32"/>
      <c r="D1123" s="5"/>
      <c r="E1123" s="15"/>
      <c r="F1123" s="33">
        <f>D1088*20%</f>
        <v>2.42</v>
      </c>
      <c r="G1123" t="s">
        <v>57</v>
      </c>
    </row>
    <row r="1124" spans="1:7" ht="13.5" thickBot="1">
      <c r="A1124" s="9" t="s">
        <v>58</v>
      </c>
      <c r="B1124" s="106" t="s">
        <v>60</v>
      </c>
      <c r="C1124" s="106"/>
      <c r="D1124" s="107"/>
      <c r="E1124" s="15"/>
      <c r="F1124" s="33">
        <f>D1088*6%</f>
        <v>0.726</v>
      </c>
      <c r="G1124" t="s">
        <v>57</v>
      </c>
    </row>
    <row r="1125" spans="1:7" ht="13.5" thickBot="1">
      <c r="A1125" s="11" t="s">
        <v>61</v>
      </c>
      <c r="B1125" s="34" t="s">
        <v>62</v>
      </c>
      <c r="C1125" s="34"/>
      <c r="D1125" s="35"/>
      <c r="E1125" s="15"/>
      <c r="F1125" s="33">
        <f>D1088*45%</f>
        <v>5.445</v>
      </c>
      <c r="G1125" t="s">
        <v>63</v>
      </c>
    </row>
    <row r="1126" spans="1:7" ht="13.5" thickBot="1">
      <c r="A1126" s="36"/>
      <c r="B1126" s="37" t="s">
        <v>64</v>
      </c>
      <c r="C1126" s="37"/>
      <c r="D1126" s="38"/>
      <c r="E1126" s="15"/>
      <c r="F1126" s="33">
        <f>D1088*20%</f>
        <v>2.42</v>
      </c>
      <c r="G1126" t="s">
        <v>65</v>
      </c>
    </row>
    <row r="1127" spans="1:7" ht="13.5" thickBot="1">
      <c r="A1127" s="9" t="s">
        <v>66</v>
      </c>
      <c r="B1127" s="32" t="s">
        <v>67</v>
      </c>
      <c r="C1127" s="39"/>
      <c r="D1127" s="10"/>
      <c r="E1127" s="15"/>
      <c r="F1127" s="40">
        <f>F1088*8.3%</f>
        <v>25.11497</v>
      </c>
      <c r="G1127" t="s">
        <v>57</v>
      </c>
    </row>
    <row r="1128" spans="1:6" ht="13.5" thickBot="1">
      <c r="A1128" s="11" t="s">
        <v>66</v>
      </c>
      <c r="B1128" s="34" t="s">
        <v>68</v>
      </c>
      <c r="C1128" s="42"/>
      <c r="D1128" s="12"/>
      <c r="E1128" s="43"/>
      <c r="F1128" s="27"/>
    </row>
    <row r="1129" spans="1:7" ht="13.5" thickBot="1">
      <c r="A1129" s="15"/>
      <c r="B1129" s="44" t="s">
        <v>69</v>
      </c>
      <c r="C1129" s="45"/>
      <c r="D1129" s="16"/>
      <c r="E1129" s="15"/>
      <c r="F1129" s="46">
        <f>F1088*15%</f>
        <v>45.38849999999999</v>
      </c>
      <c r="G1129" t="s">
        <v>70</v>
      </c>
    </row>
    <row r="1130" spans="1:7" ht="13.5" thickBot="1">
      <c r="A1130" s="36"/>
      <c r="B1130" s="37" t="s">
        <v>71</v>
      </c>
      <c r="C1130" s="47"/>
      <c r="D1130" s="20"/>
      <c r="E1130" s="15"/>
      <c r="F1130" s="33">
        <f>F1088*20%</f>
        <v>60.518</v>
      </c>
      <c r="G1130" t="s">
        <v>70</v>
      </c>
    </row>
    <row r="1131" spans="1:7" ht="13.5" thickBot="1">
      <c r="A1131" s="9" t="s">
        <v>72</v>
      </c>
      <c r="B1131" s="48" t="s">
        <v>73</v>
      </c>
      <c r="C1131" s="42"/>
      <c r="D1131" s="12"/>
      <c r="E1131" s="15"/>
      <c r="F1131" s="46">
        <f>F1088*5%</f>
        <v>15.1295</v>
      </c>
      <c r="G1131" t="s">
        <v>70</v>
      </c>
    </row>
    <row r="1132" spans="1:7" ht="13.5" thickBot="1">
      <c r="A1132" s="9" t="s">
        <v>74</v>
      </c>
      <c r="B1132" s="49" t="s">
        <v>75</v>
      </c>
      <c r="C1132" s="45"/>
      <c r="D1132" s="16"/>
      <c r="E1132" s="15"/>
      <c r="F1132" s="33">
        <f>F1088*10%</f>
        <v>30.259</v>
      </c>
      <c r="G1132" t="s">
        <v>70</v>
      </c>
    </row>
    <row r="1133" spans="1:7" ht="13.5" thickBot="1">
      <c r="A1133" s="9" t="s">
        <v>76</v>
      </c>
      <c r="B1133" s="49" t="s">
        <v>77</v>
      </c>
      <c r="C1133" s="45"/>
      <c r="D1133" s="16"/>
      <c r="E1133" s="15"/>
      <c r="F1133" s="33">
        <f>F1088*5%</f>
        <v>15.1295</v>
      </c>
      <c r="G1133" t="s">
        <v>70</v>
      </c>
    </row>
    <row r="1134" spans="1:7" ht="13.5" thickBot="1">
      <c r="A1134" s="9" t="s">
        <v>78</v>
      </c>
      <c r="B1134" s="49" t="s">
        <v>79</v>
      </c>
      <c r="C1134" s="45"/>
      <c r="D1134" s="16"/>
      <c r="E1134" s="15"/>
      <c r="F1134" s="33">
        <f>F1088*25%</f>
        <v>75.6475</v>
      </c>
      <c r="G1134" t="s">
        <v>70</v>
      </c>
    </row>
    <row r="1135" spans="1:7" ht="13.5" thickBot="1">
      <c r="A1135" s="9" t="s">
        <v>80</v>
      </c>
      <c r="B1135" s="49" t="s">
        <v>81</v>
      </c>
      <c r="C1135" s="45"/>
      <c r="D1135" s="16"/>
      <c r="E1135" s="15"/>
      <c r="F1135" s="33">
        <f>D1088*45%</f>
        <v>5.445</v>
      </c>
      <c r="G1135" t="s">
        <v>63</v>
      </c>
    </row>
    <row r="1136" spans="1:7" ht="13.5" thickBot="1">
      <c r="A1136" s="9" t="s">
        <v>82</v>
      </c>
      <c r="B1136" s="50" t="s">
        <v>83</v>
      </c>
      <c r="C1136" s="47"/>
      <c r="D1136" s="20"/>
      <c r="E1136" s="15"/>
      <c r="F1136" s="33">
        <f>F1088*5%</f>
        <v>15.1295</v>
      </c>
      <c r="G1136" t="s">
        <v>70</v>
      </c>
    </row>
    <row r="1139" spans="1:7" ht="12.75">
      <c r="A1139" s="108" t="s">
        <v>0</v>
      </c>
      <c r="B1139" s="108"/>
      <c r="C1139" s="108"/>
      <c r="D1139" s="108"/>
      <c r="E1139" s="108"/>
      <c r="F1139" s="108"/>
      <c r="G1139" s="108"/>
    </row>
    <row r="1140" spans="1:7" ht="12.75">
      <c r="A1140" s="108" t="s">
        <v>143</v>
      </c>
      <c r="B1140" s="108"/>
      <c r="C1140" s="108"/>
      <c r="D1140" s="108"/>
      <c r="E1140" s="108"/>
      <c r="F1140" s="108"/>
      <c r="G1140" s="108"/>
    </row>
    <row r="1141" spans="1:7" ht="12.75">
      <c r="A1141" s="1"/>
      <c r="B1141" s="1"/>
      <c r="C1141" s="1"/>
      <c r="D1141" s="1"/>
      <c r="E1141" s="1"/>
      <c r="F1141" s="1"/>
      <c r="G1141" s="1"/>
    </row>
    <row r="1143" spans="1:6" ht="12.75">
      <c r="A1143" s="2" t="s">
        <v>1</v>
      </c>
      <c r="D1143" s="2" t="s">
        <v>2</v>
      </c>
      <c r="F1143" s="2" t="s">
        <v>3</v>
      </c>
    </row>
    <row r="1144" ht="13.5" thickBot="1">
      <c r="A1144" s="3"/>
    </row>
    <row r="1145" spans="1:6" ht="13.5" thickBot="1">
      <c r="A1145" s="109" t="s">
        <v>4</v>
      </c>
      <c r="B1145" s="107"/>
      <c r="C1145" s="6" t="s">
        <v>5</v>
      </c>
      <c r="D1145" s="7">
        <v>12.47</v>
      </c>
      <c r="E1145" s="8" t="s">
        <v>6</v>
      </c>
      <c r="F1145" s="7">
        <v>311.67</v>
      </c>
    </row>
    <row r="1146" spans="1:6" ht="13.5" thickBot="1">
      <c r="A1146" s="9" t="s">
        <v>7</v>
      </c>
      <c r="B1146" s="10"/>
      <c r="C1146" s="6" t="s">
        <v>8</v>
      </c>
      <c r="D1146" s="7">
        <f>F1146/25</f>
        <v>12.965472000000002</v>
      </c>
      <c r="E1146" s="8" t="s">
        <v>9</v>
      </c>
      <c r="F1146" s="7">
        <f>F1145*1.04</f>
        <v>324.13680000000005</v>
      </c>
    </row>
    <row r="1147" spans="1:6" ht="13.5" thickBot="1">
      <c r="A1147" s="11" t="s">
        <v>10</v>
      </c>
      <c r="B1147" s="12"/>
      <c r="C1147" s="6" t="s">
        <v>11</v>
      </c>
      <c r="D1147" s="7">
        <f>F1147/25</f>
        <v>13.713480000000002</v>
      </c>
      <c r="E1147" s="8" t="s">
        <v>12</v>
      </c>
      <c r="F1147" s="7">
        <f>F1145*1.1</f>
        <v>342.83700000000005</v>
      </c>
    </row>
    <row r="1148" spans="1:6" ht="13.5" thickBot="1">
      <c r="A1148" s="13" t="s">
        <v>13</v>
      </c>
      <c r="B1148" s="10"/>
      <c r="C1148" s="6" t="s">
        <v>14</v>
      </c>
      <c r="D1148" s="7">
        <f>F1148/25</f>
        <v>14.212151999999998</v>
      </c>
      <c r="E1148" s="8" t="s">
        <v>15</v>
      </c>
      <c r="F1148" s="7">
        <f>F1145*1.14</f>
        <v>355.30379999999997</v>
      </c>
    </row>
    <row r="1149" spans="1:4" ht="12.75">
      <c r="A1149" s="11" t="s">
        <v>16</v>
      </c>
      <c r="B1149" s="12"/>
      <c r="D1149" s="14"/>
    </row>
    <row r="1150" spans="1:4" ht="12.75">
      <c r="A1150" s="15" t="s">
        <v>17</v>
      </c>
      <c r="B1150" s="16"/>
      <c r="D1150" s="17"/>
    </row>
    <row r="1151" spans="1:4" ht="13.5" thickBot="1">
      <c r="A1151" s="15" t="s">
        <v>18</v>
      </c>
      <c r="B1151" s="16"/>
      <c r="D1151" s="18"/>
    </row>
    <row r="1152" spans="1:6" ht="13.5" thickBot="1">
      <c r="A1152" s="19" t="s">
        <v>19</v>
      </c>
      <c r="B1152" s="20"/>
      <c r="C1152" s="21" t="s">
        <v>20</v>
      </c>
      <c r="D1152" s="7">
        <f>F1152/25</f>
        <v>14.710824</v>
      </c>
      <c r="E1152" s="21" t="s">
        <v>21</v>
      </c>
      <c r="F1152" s="22">
        <f>F1145*1.18</f>
        <v>367.7706</v>
      </c>
    </row>
    <row r="1153" spans="1:6" ht="13.5" thickBot="1">
      <c r="A1153" s="23" t="s">
        <v>22</v>
      </c>
      <c r="B1153" s="12"/>
      <c r="C1153" s="21" t="s">
        <v>23</v>
      </c>
      <c r="D1153" s="7">
        <f>F1153/25</f>
        <v>15.209496000000001</v>
      </c>
      <c r="E1153" s="21" t="s">
        <v>24</v>
      </c>
      <c r="F1153" s="7">
        <f>F1145*1.22</f>
        <v>380.23740000000004</v>
      </c>
    </row>
    <row r="1154" spans="1:6" ht="13.5" thickBot="1">
      <c r="A1154" s="24" t="s">
        <v>25</v>
      </c>
      <c r="B1154" s="20"/>
      <c r="C1154" s="25"/>
      <c r="D1154" s="17"/>
      <c r="E1154" s="25"/>
      <c r="F1154" s="26"/>
    </row>
    <row r="1155" spans="1:6" ht="13.5" thickBot="1">
      <c r="A1155" s="23" t="s">
        <v>26</v>
      </c>
      <c r="B1155" s="12"/>
      <c r="C1155" s="21" t="s">
        <v>27</v>
      </c>
      <c r="D1155" s="7">
        <f>F1155/25</f>
        <v>15.708168</v>
      </c>
      <c r="E1155" s="21" t="s">
        <v>28</v>
      </c>
      <c r="F1155" s="7">
        <f>F1145*1.26</f>
        <v>392.7042</v>
      </c>
    </row>
    <row r="1156" spans="1:6" ht="13.5" thickBot="1">
      <c r="A1156" s="24" t="s">
        <v>29</v>
      </c>
      <c r="B1156" s="20"/>
      <c r="C1156" s="25"/>
      <c r="D1156" s="27"/>
      <c r="E1156" s="25"/>
      <c r="F1156" s="26"/>
    </row>
    <row r="1157" spans="1:6" ht="13.5" thickBot="1">
      <c r="A1157" s="23" t="s">
        <v>30</v>
      </c>
      <c r="B1157" s="12"/>
      <c r="C1157" s="21" t="s">
        <v>31</v>
      </c>
      <c r="D1157" s="7">
        <f>F1157/25</f>
        <v>16.206840000000003</v>
      </c>
      <c r="E1157" s="21" t="s">
        <v>32</v>
      </c>
      <c r="F1157" s="7">
        <f>F1145*1.3</f>
        <v>405.17100000000005</v>
      </c>
    </row>
    <row r="1158" spans="1:2" ht="12.75">
      <c r="A1158" s="28" t="s">
        <v>33</v>
      </c>
      <c r="B1158" s="16"/>
    </row>
    <row r="1159" spans="1:2" ht="13.5" thickBot="1">
      <c r="A1159" s="29" t="s">
        <v>34</v>
      </c>
      <c r="B1159" s="20"/>
    </row>
    <row r="1161" spans="1:2" ht="12.75">
      <c r="A1161" s="2" t="s">
        <v>35</v>
      </c>
      <c r="B1161" s="2"/>
    </row>
    <row r="1163" spans="1:6" ht="12.75">
      <c r="A1163" s="2" t="s">
        <v>36</v>
      </c>
      <c r="F1163" s="2" t="s">
        <v>37</v>
      </c>
    </row>
    <row r="1164" ht="13.5" thickBot="1"/>
    <row r="1165" spans="1:6" ht="13.5" thickBot="1">
      <c r="A1165" s="13" t="s">
        <v>38</v>
      </c>
      <c r="B1165" s="10"/>
      <c r="E1165" s="30" t="s">
        <v>39</v>
      </c>
      <c r="F1165" s="31">
        <v>311.67</v>
      </c>
    </row>
    <row r="1166" spans="1:6" ht="13.5" thickBot="1">
      <c r="A1166" s="13" t="s">
        <v>40</v>
      </c>
      <c r="B1166" s="10"/>
      <c r="E1166" s="30" t="s">
        <v>41</v>
      </c>
      <c r="F1166" s="31">
        <f>F1165*1.04</f>
        <v>324.13680000000005</v>
      </c>
    </row>
    <row r="1167" spans="1:6" ht="13.5" thickBot="1">
      <c r="A1167" s="13" t="s">
        <v>42</v>
      </c>
      <c r="B1167" s="10"/>
      <c r="E1167" s="30" t="s">
        <v>43</v>
      </c>
      <c r="F1167" s="31">
        <f>F1165*1.15</f>
        <v>358.4205</v>
      </c>
    </row>
    <row r="1168" spans="1:6" ht="13.5" thickBot="1">
      <c r="A1168" s="13" t="s">
        <v>44</v>
      </c>
      <c r="B1168" s="10"/>
      <c r="E1168" s="30" t="s">
        <v>45</v>
      </c>
      <c r="F1168" s="31">
        <f>F1165*1.2</f>
        <v>374.004</v>
      </c>
    </row>
    <row r="1169" spans="1:6" ht="13.5" thickBot="1">
      <c r="A1169" s="13" t="s">
        <v>46</v>
      </c>
      <c r="B1169" s="10"/>
      <c r="E1169" s="30" t="s">
        <v>47</v>
      </c>
      <c r="F1169" s="31">
        <f>F1165*1.26</f>
        <v>392.7042</v>
      </c>
    </row>
    <row r="1170" spans="1:6" ht="13.5" thickBot="1">
      <c r="A1170" s="13" t="s">
        <v>48</v>
      </c>
      <c r="B1170" s="10"/>
      <c r="E1170" s="30" t="s">
        <v>49</v>
      </c>
      <c r="F1170" s="31">
        <f>F1165*1.3</f>
        <v>405.17100000000005</v>
      </c>
    </row>
    <row r="1172" ht="12.75">
      <c r="A1172" t="s">
        <v>50</v>
      </c>
    </row>
    <row r="1173" ht="12.75">
      <c r="A1173" t="s">
        <v>144</v>
      </c>
    </row>
    <row r="1175" ht="12.75">
      <c r="A1175" s="2" t="s">
        <v>51</v>
      </c>
    </row>
    <row r="1177" ht="13.5" thickBot="1"/>
    <row r="1178" spans="1:7" ht="13.5" thickBot="1">
      <c r="A1178" s="9" t="s">
        <v>52</v>
      </c>
      <c r="B1178" s="106" t="s">
        <v>53</v>
      </c>
      <c r="C1178" s="106"/>
      <c r="D1178" s="107"/>
      <c r="E1178" s="15"/>
      <c r="F1178" s="33">
        <f>F1145*10%</f>
        <v>31.167</v>
      </c>
      <c r="G1178" t="s">
        <v>54</v>
      </c>
    </row>
    <row r="1179" spans="1:7" ht="13.5" thickBot="1">
      <c r="A1179" s="9" t="s">
        <v>55</v>
      </c>
      <c r="B1179" s="4" t="s">
        <v>56</v>
      </c>
      <c r="C1179" s="32"/>
      <c r="D1179" s="5"/>
      <c r="E1179" s="15"/>
      <c r="F1179" s="33">
        <f>D1145*6%</f>
        <v>0.7482</v>
      </c>
      <c r="G1179" t="s">
        <v>57</v>
      </c>
    </row>
    <row r="1180" spans="1:7" ht="13.5" thickBot="1">
      <c r="A1180" s="9" t="s">
        <v>58</v>
      </c>
      <c r="B1180" s="4" t="s">
        <v>59</v>
      </c>
      <c r="C1180" s="32"/>
      <c r="D1180" s="5"/>
      <c r="E1180" s="15"/>
      <c r="F1180" s="33">
        <f>D1145*20%</f>
        <v>2.494</v>
      </c>
      <c r="G1180" t="s">
        <v>57</v>
      </c>
    </row>
    <row r="1181" spans="1:7" ht="13.5" thickBot="1">
      <c r="A1181" s="9" t="s">
        <v>58</v>
      </c>
      <c r="B1181" s="106" t="s">
        <v>60</v>
      </c>
      <c r="C1181" s="106"/>
      <c r="D1181" s="107"/>
      <c r="E1181" s="15"/>
      <c r="F1181" s="33">
        <f>D1145*6%</f>
        <v>0.7482</v>
      </c>
      <c r="G1181" t="s">
        <v>57</v>
      </c>
    </row>
    <row r="1182" spans="1:7" ht="13.5" thickBot="1">
      <c r="A1182" s="11" t="s">
        <v>61</v>
      </c>
      <c r="B1182" s="34" t="s">
        <v>62</v>
      </c>
      <c r="C1182" s="34"/>
      <c r="D1182" s="35"/>
      <c r="E1182" s="15"/>
      <c r="F1182" s="33">
        <f>D1145*45%</f>
        <v>5.6115</v>
      </c>
      <c r="G1182" t="s">
        <v>63</v>
      </c>
    </row>
    <row r="1183" spans="1:7" ht="13.5" thickBot="1">
      <c r="A1183" s="36"/>
      <c r="B1183" s="37" t="s">
        <v>64</v>
      </c>
      <c r="C1183" s="37"/>
      <c r="D1183" s="38"/>
      <c r="E1183" s="15"/>
      <c r="F1183" s="33">
        <f>D1145*20%</f>
        <v>2.494</v>
      </c>
      <c r="G1183" t="s">
        <v>65</v>
      </c>
    </row>
    <row r="1184" spans="1:7" ht="13.5" thickBot="1">
      <c r="A1184" s="9" t="s">
        <v>66</v>
      </c>
      <c r="B1184" s="32" t="s">
        <v>67</v>
      </c>
      <c r="C1184" s="39"/>
      <c r="D1184" s="10"/>
      <c r="E1184" s="15"/>
      <c r="F1184" s="40">
        <f>F1145*8.3%</f>
        <v>25.868610000000004</v>
      </c>
      <c r="G1184" t="s">
        <v>57</v>
      </c>
    </row>
    <row r="1185" spans="1:6" ht="13.5" thickBot="1">
      <c r="A1185" s="11" t="s">
        <v>66</v>
      </c>
      <c r="B1185" s="34" t="s">
        <v>68</v>
      </c>
      <c r="C1185" s="42"/>
      <c r="D1185" s="12"/>
      <c r="E1185" s="43"/>
      <c r="F1185" s="27"/>
    </row>
    <row r="1186" spans="1:7" ht="13.5" thickBot="1">
      <c r="A1186" s="15"/>
      <c r="B1186" s="44" t="s">
        <v>69</v>
      </c>
      <c r="C1186" s="45"/>
      <c r="D1186" s="16"/>
      <c r="E1186" s="15"/>
      <c r="F1186" s="46">
        <f>F1145*15%</f>
        <v>46.7505</v>
      </c>
      <c r="G1186" t="s">
        <v>70</v>
      </c>
    </row>
    <row r="1187" spans="1:7" ht="13.5" thickBot="1">
      <c r="A1187" s="36"/>
      <c r="B1187" s="37" t="s">
        <v>71</v>
      </c>
      <c r="C1187" s="47"/>
      <c r="D1187" s="20"/>
      <c r="E1187" s="15"/>
      <c r="F1187" s="33">
        <f>F1145*20%</f>
        <v>62.334</v>
      </c>
      <c r="G1187" t="s">
        <v>70</v>
      </c>
    </row>
    <row r="1188" spans="1:7" ht="13.5" thickBot="1">
      <c r="A1188" s="9" t="s">
        <v>72</v>
      </c>
      <c r="B1188" s="48" t="s">
        <v>73</v>
      </c>
      <c r="C1188" s="42"/>
      <c r="D1188" s="12"/>
      <c r="E1188" s="15"/>
      <c r="F1188" s="46">
        <f>F1145*5%</f>
        <v>15.5835</v>
      </c>
      <c r="G1188" t="s">
        <v>70</v>
      </c>
    </row>
    <row r="1189" spans="1:7" ht="13.5" thickBot="1">
      <c r="A1189" s="9" t="s">
        <v>74</v>
      </c>
      <c r="B1189" s="49" t="s">
        <v>75</v>
      </c>
      <c r="C1189" s="45"/>
      <c r="D1189" s="16"/>
      <c r="E1189" s="15"/>
      <c r="F1189" s="33">
        <f>F1145*10%</f>
        <v>31.167</v>
      </c>
      <c r="G1189" t="s">
        <v>70</v>
      </c>
    </row>
    <row r="1190" spans="1:7" ht="13.5" thickBot="1">
      <c r="A1190" s="9" t="s">
        <v>76</v>
      </c>
      <c r="B1190" s="49" t="s">
        <v>77</v>
      </c>
      <c r="C1190" s="45"/>
      <c r="D1190" s="16"/>
      <c r="E1190" s="15"/>
      <c r="F1190" s="33">
        <f>F1145*5%</f>
        <v>15.5835</v>
      </c>
      <c r="G1190" t="s">
        <v>70</v>
      </c>
    </row>
    <row r="1191" spans="1:7" ht="13.5" thickBot="1">
      <c r="A1191" s="9" t="s">
        <v>78</v>
      </c>
      <c r="B1191" s="49" t="s">
        <v>79</v>
      </c>
      <c r="C1191" s="45"/>
      <c r="D1191" s="16"/>
      <c r="E1191" s="15"/>
      <c r="F1191" s="33">
        <f>F1145*25%</f>
        <v>77.9175</v>
      </c>
      <c r="G1191" t="s">
        <v>70</v>
      </c>
    </row>
    <row r="1192" spans="1:7" ht="13.5" thickBot="1">
      <c r="A1192" s="9" t="s">
        <v>80</v>
      </c>
      <c r="B1192" s="49" t="s">
        <v>81</v>
      </c>
      <c r="C1192" s="45"/>
      <c r="D1192" s="16"/>
      <c r="E1192" s="15"/>
      <c r="F1192" s="33">
        <f>D1145*45%</f>
        <v>5.6115</v>
      </c>
      <c r="G1192" t="s">
        <v>63</v>
      </c>
    </row>
    <row r="1193" spans="1:7" ht="13.5" thickBot="1">
      <c r="A1193" s="9" t="s">
        <v>82</v>
      </c>
      <c r="B1193" s="50" t="s">
        <v>83</v>
      </c>
      <c r="C1193" s="47"/>
      <c r="D1193" s="20"/>
      <c r="E1193" s="15"/>
      <c r="F1193" s="33">
        <f>F1145*5%</f>
        <v>15.5835</v>
      </c>
      <c r="G1193" t="s">
        <v>70</v>
      </c>
    </row>
    <row r="1196" spans="1:7" ht="12.75">
      <c r="A1196" s="108" t="s">
        <v>0</v>
      </c>
      <c r="B1196" s="108"/>
      <c r="C1196" s="108"/>
      <c r="D1196" s="108"/>
      <c r="E1196" s="108"/>
      <c r="F1196" s="108"/>
      <c r="G1196" s="108"/>
    </row>
    <row r="1197" spans="1:7" ht="12.75">
      <c r="A1197" s="108" t="s">
        <v>141</v>
      </c>
      <c r="B1197" s="108"/>
      <c r="C1197" s="108"/>
      <c r="D1197" s="108"/>
      <c r="E1197" s="108"/>
      <c r="F1197" s="108"/>
      <c r="G1197" s="108"/>
    </row>
    <row r="1198" spans="1:7" ht="12.75">
      <c r="A1198" s="1"/>
      <c r="B1198" s="1"/>
      <c r="C1198" s="1"/>
      <c r="D1198" s="1"/>
      <c r="E1198" s="1"/>
      <c r="F1198" s="1"/>
      <c r="G1198" s="1"/>
    </row>
    <row r="1200" spans="1:6" ht="12.75">
      <c r="A1200" s="2" t="s">
        <v>1</v>
      </c>
      <c r="D1200" s="2" t="s">
        <v>2</v>
      </c>
      <c r="F1200" s="2" t="s">
        <v>3</v>
      </c>
    </row>
    <row r="1201" ht="13.5" thickBot="1">
      <c r="A1201" s="3"/>
    </row>
    <row r="1202" spans="1:6" ht="13.5" thickBot="1">
      <c r="A1202" s="109" t="s">
        <v>4</v>
      </c>
      <c r="B1202" s="107"/>
      <c r="C1202" s="6" t="s">
        <v>5</v>
      </c>
      <c r="D1202" s="7">
        <v>12.84</v>
      </c>
      <c r="E1202" s="8" t="s">
        <v>6</v>
      </c>
      <c r="F1202" s="7">
        <v>321.02</v>
      </c>
    </row>
    <row r="1203" spans="1:6" ht="13.5" thickBot="1">
      <c r="A1203" s="9" t="s">
        <v>7</v>
      </c>
      <c r="B1203" s="10"/>
      <c r="C1203" s="6" t="s">
        <v>8</v>
      </c>
      <c r="D1203" s="7">
        <f>F1203/25</f>
        <v>13.354432</v>
      </c>
      <c r="E1203" s="8" t="s">
        <v>9</v>
      </c>
      <c r="F1203" s="7">
        <f>F1202*1.04</f>
        <v>333.8608</v>
      </c>
    </row>
    <row r="1204" spans="1:6" ht="13.5" thickBot="1">
      <c r="A1204" s="11" t="s">
        <v>10</v>
      </c>
      <c r="B1204" s="12"/>
      <c r="C1204" s="6" t="s">
        <v>11</v>
      </c>
      <c r="D1204" s="7">
        <f>F1204/25</f>
        <v>14.124880000000001</v>
      </c>
      <c r="E1204" s="8" t="s">
        <v>12</v>
      </c>
      <c r="F1204" s="7">
        <f>F1202*1.1</f>
        <v>353.122</v>
      </c>
    </row>
    <row r="1205" spans="1:6" ht="13.5" thickBot="1">
      <c r="A1205" s="13" t="s">
        <v>13</v>
      </c>
      <c r="B1205" s="10"/>
      <c r="C1205" s="6" t="s">
        <v>14</v>
      </c>
      <c r="D1205" s="7">
        <f>F1205/25</f>
        <v>14.638511999999999</v>
      </c>
      <c r="E1205" s="8" t="s">
        <v>15</v>
      </c>
      <c r="F1205" s="7">
        <f>F1202*1.14</f>
        <v>365.96279999999996</v>
      </c>
    </row>
    <row r="1206" spans="1:4" ht="12.75">
      <c r="A1206" s="11" t="s">
        <v>16</v>
      </c>
      <c r="B1206" s="12"/>
      <c r="D1206" s="14"/>
    </row>
    <row r="1207" spans="1:4" ht="12.75">
      <c r="A1207" s="15" t="s">
        <v>17</v>
      </c>
      <c r="B1207" s="16"/>
      <c r="D1207" s="17"/>
    </row>
    <row r="1208" spans="1:4" ht="13.5" thickBot="1">
      <c r="A1208" s="15" t="s">
        <v>18</v>
      </c>
      <c r="B1208" s="16"/>
      <c r="D1208" s="18"/>
    </row>
    <row r="1209" spans="1:6" ht="13.5" thickBot="1">
      <c r="A1209" s="19" t="s">
        <v>19</v>
      </c>
      <c r="B1209" s="20"/>
      <c r="C1209" s="21" t="s">
        <v>20</v>
      </c>
      <c r="D1209" s="7">
        <f>F1209/25</f>
        <v>15.152143999999998</v>
      </c>
      <c r="E1209" s="21" t="s">
        <v>21</v>
      </c>
      <c r="F1209" s="22">
        <f>F1202*1.18</f>
        <v>378.80359999999996</v>
      </c>
    </row>
    <row r="1210" spans="1:6" ht="13.5" thickBot="1">
      <c r="A1210" s="23" t="s">
        <v>22</v>
      </c>
      <c r="B1210" s="12"/>
      <c r="C1210" s="21" t="s">
        <v>23</v>
      </c>
      <c r="D1210" s="7">
        <f>F1210/25</f>
        <v>15.665776</v>
      </c>
      <c r="E1210" s="21" t="s">
        <v>24</v>
      </c>
      <c r="F1210" s="7">
        <f>F1202*1.22</f>
        <v>391.64439999999996</v>
      </c>
    </row>
    <row r="1211" spans="1:6" ht="13.5" thickBot="1">
      <c r="A1211" s="24" t="s">
        <v>25</v>
      </c>
      <c r="B1211" s="20"/>
      <c r="C1211" s="25"/>
      <c r="D1211" s="17"/>
      <c r="E1211" s="25"/>
      <c r="F1211" s="26"/>
    </row>
    <row r="1212" spans="1:6" ht="13.5" thickBot="1">
      <c r="A1212" s="23" t="s">
        <v>26</v>
      </c>
      <c r="B1212" s="12"/>
      <c r="C1212" s="21" t="s">
        <v>27</v>
      </c>
      <c r="D1212" s="7">
        <f>F1212/25</f>
        <v>16.179408</v>
      </c>
      <c r="E1212" s="21" t="s">
        <v>28</v>
      </c>
      <c r="F1212" s="7">
        <f>F1202*1.26</f>
        <v>404.48519999999996</v>
      </c>
    </row>
    <row r="1213" spans="1:6" ht="13.5" thickBot="1">
      <c r="A1213" s="24" t="s">
        <v>29</v>
      </c>
      <c r="B1213" s="20"/>
      <c r="C1213" s="25"/>
      <c r="D1213" s="27"/>
      <c r="E1213" s="25"/>
      <c r="F1213" s="26"/>
    </row>
    <row r="1214" spans="1:6" ht="13.5" thickBot="1">
      <c r="A1214" s="23" t="s">
        <v>30</v>
      </c>
      <c r="B1214" s="12"/>
      <c r="C1214" s="21" t="s">
        <v>31</v>
      </c>
      <c r="D1214" s="7">
        <f>F1214/25</f>
        <v>16.69304</v>
      </c>
      <c r="E1214" s="21" t="s">
        <v>32</v>
      </c>
      <c r="F1214" s="7">
        <f>F1202*1.3</f>
        <v>417.32599999999996</v>
      </c>
    </row>
    <row r="1215" spans="1:2" ht="12.75">
      <c r="A1215" s="28" t="s">
        <v>33</v>
      </c>
      <c r="B1215" s="16"/>
    </row>
    <row r="1216" spans="1:2" ht="13.5" thickBot="1">
      <c r="A1216" s="29" t="s">
        <v>34</v>
      </c>
      <c r="B1216" s="20"/>
    </row>
    <row r="1218" spans="1:2" ht="12.75">
      <c r="A1218" s="2" t="s">
        <v>35</v>
      </c>
      <c r="B1218" s="2"/>
    </row>
    <row r="1220" spans="1:6" ht="12.75">
      <c r="A1220" s="2" t="s">
        <v>36</v>
      </c>
      <c r="F1220" s="2" t="s">
        <v>37</v>
      </c>
    </row>
    <row r="1221" ht="13.5" thickBot="1"/>
    <row r="1222" spans="1:6" ht="13.5" thickBot="1">
      <c r="A1222" s="13" t="s">
        <v>38</v>
      </c>
      <c r="B1222" s="10"/>
      <c r="E1222" s="30" t="s">
        <v>39</v>
      </c>
      <c r="F1222" s="31">
        <v>321.02</v>
      </c>
    </row>
    <row r="1223" spans="1:6" ht="13.5" thickBot="1">
      <c r="A1223" s="13" t="s">
        <v>40</v>
      </c>
      <c r="B1223" s="10"/>
      <c r="E1223" s="30" t="s">
        <v>41</v>
      </c>
      <c r="F1223" s="31">
        <f>F1222*1.04</f>
        <v>333.8608</v>
      </c>
    </row>
    <row r="1224" spans="1:6" ht="13.5" thickBot="1">
      <c r="A1224" s="13" t="s">
        <v>42</v>
      </c>
      <c r="B1224" s="10"/>
      <c r="E1224" s="30" t="s">
        <v>43</v>
      </c>
      <c r="F1224" s="31">
        <f>F1222*1.15</f>
        <v>369.17299999999994</v>
      </c>
    </row>
    <row r="1225" spans="1:6" ht="13.5" thickBot="1">
      <c r="A1225" s="13" t="s">
        <v>44</v>
      </c>
      <c r="B1225" s="10"/>
      <c r="E1225" s="30" t="s">
        <v>45</v>
      </c>
      <c r="F1225" s="31">
        <f>F1222*1.2</f>
        <v>385.224</v>
      </c>
    </row>
    <row r="1226" spans="1:6" ht="13.5" thickBot="1">
      <c r="A1226" s="13" t="s">
        <v>46</v>
      </c>
      <c r="B1226" s="10"/>
      <c r="E1226" s="30" t="s">
        <v>47</v>
      </c>
      <c r="F1226" s="31">
        <f>F1222*1.26</f>
        <v>404.48519999999996</v>
      </c>
    </row>
    <row r="1227" spans="1:6" ht="13.5" thickBot="1">
      <c r="A1227" s="13" t="s">
        <v>48</v>
      </c>
      <c r="B1227" s="10"/>
      <c r="E1227" s="30" t="s">
        <v>49</v>
      </c>
      <c r="F1227" s="31">
        <f>F1222*1.3</f>
        <v>417.32599999999996</v>
      </c>
    </row>
    <row r="1229" ht="12.75">
      <c r="A1229" t="s">
        <v>50</v>
      </c>
    </row>
    <row r="1230" ht="12.75">
      <c r="A1230" t="s">
        <v>142</v>
      </c>
    </row>
    <row r="1232" ht="12.75">
      <c r="A1232" s="2" t="s">
        <v>51</v>
      </c>
    </row>
    <row r="1234" ht="13.5" thickBot="1"/>
    <row r="1235" spans="1:7" ht="13.5" thickBot="1">
      <c r="A1235" s="9" t="s">
        <v>52</v>
      </c>
      <c r="B1235" s="106" t="s">
        <v>53</v>
      </c>
      <c r="C1235" s="106"/>
      <c r="D1235" s="107"/>
      <c r="E1235" s="15"/>
      <c r="F1235" s="33">
        <f>F1202*10%</f>
        <v>32.102</v>
      </c>
      <c r="G1235" t="s">
        <v>54</v>
      </c>
    </row>
    <row r="1236" spans="1:7" ht="13.5" thickBot="1">
      <c r="A1236" s="9" t="s">
        <v>55</v>
      </c>
      <c r="B1236" s="4" t="s">
        <v>56</v>
      </c>
      <c r="C1236" s="32"/>
      <c r="D1236" s="5"/>
      <c r="E1236" s="15"/>
      <c r="F1236" s="33">
        <f>D1202*6%</f>
        <v>0.7704</v>
      </c>
      <c r="G1236" t="s">
        <v>57</v>
      </c>
    </row>
    <row r="1237" spans="1:7" ht="13.5" thickBot="1">
      <c r="A1237" s="9" t="s">
        <v>58</v>
      </c>
      <c r="B1237" s="4" t="s">
        <v>59</v>
      </c>
      <c r="C1237" s="32"/>
      <c r="D1237" s="5"/>
      <c r="E1237" s="15"/>
      <c r="F1237" s="33">
        <f>D1202*20%</f>
        <v>2.568</v>
      </c>
      <c r="G1237" t="s">
        <v>57</v>
      </c>
    </row>
    <row r="1238" spans="1:7" ht="13.5" thickBot="1">
      <c r="A1238" s="9" t="s">
        <v>58</v>
      </c>
      <c r="B1238" s="106" t="s">
        <v>60</v>
      </c>
      <c r="C1238" s="106"/>
      <c r="D1238" s="107"/>
      <c r="E1238" s="15"/>
      <c r="F1238" s="33">
        <f>D1202*6%</f>
        <v>0.7704</v>
      </c>
      <c r="G1238" t="s">
        <v>57</v>
      </c>
    </row>
    <row r="1239" spans="1:7" ht="13.5" thickBot="1">
      <c r="A1239" s="11" t="s">
        <v>61</v>
      </c>
      <c r="B1239" s="34" t="s">
        <v>62</v>
      </c>
      <c r="C1239" s="34"/>
      <c r="D1239" s="35"/>
      <c r="E1239" s="15"/>
      <c r="F1239" s="33">
        <f>D1202*45%</f>
        <v>5.7780000000000005</v>
      </c>
      <c r="G1239" t="s">
        <v>63</v>
      </c>
    </row>
    <row r="1240" spans="1:7" ht="13.5" thickBot="1">
      <c r="A1240" s="36"/>
      <c r="B1240" s="37" t="s">
        <v>64</v>
      </c>
      <c r="C1240" s="37"/>
      <c r="D1240" s="38"/>
      <c r="E1240" s="15"/>
      <c r="F1240" s="33">
        <f>D1202*20%</f>
        <v>2.568</v>
      </c>
      <c r="G1240" t="s">
        <v>65</v>
      </c>
    </row>
    <row r="1241" spans="1:7" ht="13.5" thickBot="1">
      <c r="A1241" s="9" t="s">
        <v>66</v>
      </c>
      <c r="B1241" s="32" t="s">
        <v>67</v>
      </c>
      <c r="C1241" s="39"/>
      <c r="D1241" s="10"/>
      <c r="E1241" s="15"/>
      <c r="F1241" s="40">
        <f>F1202*8.3%</f>
        <v>26.64466</v>
      </c>
      <c r="G1241" t="s">
        <v>57</v>
      </c>
    </row>
    <row r="1242" spans="1:6" ht="13.5" thickBot="1">
      <c r="A1242" s="11" t="s">
        <v>66</v>
      </c>
      <c r="B1242" s="34" t="s">
        <v>68</v>
      </c>
      <c r="C1242" s="42"/>
      <c r="D1242" s="12"/>
      <c r="E1242" s="43"/>
      <c r="F1242" s="27"/>
    </row>
    <row r="1243" spans="1:7" ht="13.5" thickBot="1">
      <c r="A1243" s="15"/>
      <c r="B1243" s="44" t="s">
        <v>69</v>
      </c>
      <c r="C1243" s="45"/>
      <c r="D1243" s="16"/>
      <c r="E1243" s="15"/>
      <c r="F1243" s="46">
        <f>F1202*15%</f>
        <v>48.153</v>
      </c>
      <c r="G1243" t="s">
        <v>70</v>
      </c>
    </row>
    <row r="1244" spans="1:7" ht="13.5" thickBot="1">
      <c r="A1244" s="36"/>
      <c r="B1244" s="37" t="s">
        <v>71</v>
      </c>
      <c r="C1244" s="47"/>
      <c r="D1244" s="20"/>
      <c r="E1244" s="15"/>
      <c r="F1244" s="33">
        <f>F1202*20%</f>
        <v>64.204</v>
      </c>
      <c r="G1244" t="s">
        <v>70</v>
      </c>
    </row>
    <row r="1245" spans="1:7" ht="13.5" thickBot="1">
      <c r="A1245" s="9" t="s">
        <v>72</v>
      </c>
      <c r="B1245" s="48" t="s">
        <v>73</v>
      </c>
      <c r="C1245" s="42"/>
      <c r="D1245" s="12"/>
      <c r="E1245" s="15"/>
      <c r="F1245" s="46">
        <f>F1202*5%</f>
        <v>16.051</v>
      </c>
      <c r="G1245" t="s">
        <v>70</v>
      </c>
    </row>
    <row r="1246" spans="1:7" ht="13.5" thickBot="1">
      <c r="A1246" s="9" t="s">
        <v>74</v>
      </c>
      <c r="B1246" s="49" t="s">
        <v>75</v>
      </c>
      <c r="C1246" s="45"/>
      <c r="D1246" s="16"/>
      <c r="E1246" s="15"/>
      <c r="F1246" s="33">
        <f>F1202*10%</f>
        <v>32.102</v>
      </c>
      <c r="G1246" t="s">
        <v>70</v>
      </c>
    </row>
    <row r="1247" spans="1:7" ht="13.5" thickBot="1">
      <c r="A1247" s="9" t="s">
        <v>76</v>
      </c>
      <c r="B1247" s="49" t="s">
        <v>77</v>
      </c>
      <c r="C1247" s="45"/>
      <c r="D1247" s="16"/>
      <c r="E1247" s="15"/>
      <c r="F1247" s="33">
        <f>F1202*5%</f>
        <v>16.051</v>
      </c>
      <c r="G1247" t="s">
        <v>70</v>
      </c>
    </row>
    <row r="1248" spans="1:7" ht="13.5" thickBot="1">
      <c r="A1248" s="9" t="s">
        <v>78</v>
      </c>
      <c r="B1248" s="49" t="s">
        <v>79</v>
      </c>
      <c r="C1248" s="45"/>
      <c r="D1248" s="16"/>
      <c r="E1248" s="15"/>
      <c r="F1248" s="33">
        <f>F1202*25%</f>
        <v>80.255</v>
      </c>
      <c r="G1248" t="s">
        <v>70</v>
      </c>
    </row>
    <row r="1249" spans="1:7" ht="13.5" thickBot="1">
      <c r="A1249" s="9" t="s">
        <v>80</v>
      </c>
      <c r="B1249" s="49" t="s">
        <v>81</v>
      </c>
      <c r="C1249" s="45"/>
      <c r="D1249" s="16"/>
      <c r="E1249" s="15"/>
      <c r="F1249" s="33">
        <f>D1202*45%</f>
        <v>5.7780000000000005</v>
      </c>
      <c r="G1249" t="s">
        <v>63</v>
      </c>
    </row>
    <row r="1250" spans="1:7" ht="13.5" thickBot="1">
      <c r="A1250" s="9" t="s">
        <v>82</v>
      </c>
      <c r="B1250" s="50" t="s">
        <v>83</v>
      </c>
      <c r="C1250" s="47"/>
      <c r="D1250" s="20"/>
      <c r="E1250" s="15"/>
      <c r="F1250" s="33">
        <f>F1202*5%</f>
        <v>16.051</v>
      </c>
      <c r="G1250" t="s">
        <v>70</v>
      </c>
    </row>
    <row r="1253" spans="1:7" ht="12.75">
      <c r="A1253" s="108" t="s">
        <v>0</v>
      </c>
      <c r="B1253" s="108"/>
      <c r="C1253" s="108"/>
      <c r="D1253" s="108"/>
      <c r="E1253" s="108"/>
      <c r="F1253" s="108"/>
      <c r="G1253" s="108"/>
    </row>
    <row r="1254" spans="1:7" ht="12.75">
      <c r="A1254" s="108" t="s">
        <v>139</v>
      </c>
      <c r="B1254" s="108"/>
      <c r="C1254" s="108"/>
      <c r="D1254" s="108"/>
      <c r="E1254" s="108"/>
      <c r="F1254" s="108"/>
      <c r="G1254" s="108"/>
    </row>
    <row r="1255" spans="1:7" ht="12.75">
      <c r="A1255" s="1"/>
      <c r="B1255" s="1"/>
      <c r="C1255" s="1"/>
      <c r="D1255" s="1"/>
      <c r="E1255" s="1"/>
      <c r="F1255" s="1"/>
      <c r="G1255" s="1"/>
    </row>
    <row r="1257" spans="1:6" ht="12.75">
      <c r="A1257" s="2" t="s">
        <v>1</v>
      </c>
      <c r="D1257" s="2" t="s">
        <v>2</v>
      </c>
      <c r="F1257" s="2" t="s">
        <v>3</v>
      </c>
    </row>
    <row r="1258" ht="13.5" thickBot="1">
      <c r="A1258" s="3"/>
    </row>
    <row r="1259" spans="1:6" ht="13.5" thickBot="1">
      <c r="A1259" s="109" t="s">
        <v>4</v>
      </c>
      <c r="B1259" s="107"/>
      <c r="C1259" s="6" t="s">
        <v>5</v>
      </c>
      <c r="D1259" s="7">
        <v>13.23</v>
      </c>
      <c r="E1259" s="8" t="s">
        <v>6</v>
      </c>
      <c r="F1259" s="7">
        <v>330.65</v>
      </c>
    </row>
    <row r="1260" spans="1:6" ht="13.5" thickBot="1">
      <c r="A1260" s="9" t="s">
        <v>7</v>
      </c>
      <c r="B1260" s="10"/>
      <c r="C1260" s="6" t="s">
        <v>8</v>
      </c>
      <c r="D1260" s="7">
        <f>F1260/25</f>
        <v>13.75504</v>
      </c>
      <c r="E1260" s="8" t="s">
        <v>9</v>
      </c>
      <c r="F1260" s="7">
        <f>F1259*1.04</f>
        <v>343.876</v>
      </c>
    </row>
    <row r="1261" spans="1:6" ht="13.5" thickBot="1">
      <c r="A1261" s="11" t="s">
        <v>10</v>
      </c>
      <c r="B1261" s="12"/>
      <c r="C1261" s="6" t="s">
        <v>11</v>
      </c>
      <c r="D1261" s="7">
        <f>F1261/25</f>
        <v>14.5486</v>
      </c>
      <c r="E1261" s="8" t="s">
        <v>12</v>
      </c>
      <c r="F1261" s="7">
        <f>F1259*1.1</f>
        <v>363.71500000000003</v>
      </c>
    </row>
    <row r="1262" spans="1:6" ht="13.5" thickBot="1">
      <c r="A1262" s="13" t="s">
        <v>13</v>
      </c>
      <c r="B1262" s="10"/>
      <c r="C1262" s="6" t="s">
        <v>14</v>
      </c>
      <c r="D1262" s="7">
        <f>F1262/25</f>
        <v>15.077639999999997</v>
      </c>
      <c r="E1262" s="8" t="s">
        <v>15</v>
      </c>
      <c r="F1262" s="7">
        <f>F1259*1.14</f>
        <v>376.9409999999999</v>
      </c>
    </row>
    <row r="1263" spans="1:4" ht="12.75">
      <c r="A1263" s="11" t="s">
        <v>16</v>
      </c>
      <c r="B1263" s="12"/>
      <c r="D1263" s="14"/>
    </row>
    <row r="1264" spans="1:4" ht="12.75">
      <c r="A1264" s="15" t="s">
        <v>17</v>
      </c>
      <c r="B1264" s="16"/>
      <c r="D1264" s="17"/>
    </row>
    <row r="1265" spans="1:4" ht="13.5" thickBot="1">
      <c r="A1265" s="15" t="s">
        <v>18</v>
      </c>
      <c r="B1265" s="16"/>
      <c r="D1265" s="18"/>
    </row>
    <row r="1266" spans="1:6" ht="13.5" thickBot="1">
      <c r="A1266" s="19" t="s">
        <v>19</v>
      </c>
      <c r="B1266" s="20"/>
      <c r="C1266" s="21" t="s">
        <v>20</v>
      </c>
      <c r="D1266" s="7">
        <f>F1266/25</f>
        <v>15.606679999999999</v>
      </c>
      <c r="E1266" s="21" t="s">
        <v>21</v>
      </c>
      <c r="F1266" s="22">
        <f>F1259*1.18</f>
        <v>390.167</v>
      </c>
    </row>
    <row r="1267" spans="1:6" ht="13.5" thickBot="1">
      <c r="A1267" s="23" t="s">
        <v>22</v>
      </c>
      <c r="B1267" s="12"/>
      <c r="C1267" s="21" t="s">
        <v>23</v>
      </c>
      <c r="D1267" s="7">
        <f>F1267/25</f>
        <v>16.13572</v>
      </c>
      <c r="E1267" s="21" t="s">
        <v>24</v>
      </c>
      <c r="F1267" s="7">
        <f>F1259*1.22</f>
        <v>403.393</v>
      </c>
    </row>
    <row r="1268" spans="1:6" ht="13.5" thickBot="1">
      <c r="A1268" s="24" t="s">
        <v>25</v>
      </c>
      <c r="B1268" s="20"/>
      <c r="C1268" s="25"/>
      <c r="D1268" s="17"/>
      <c r="E1268" s="25"/>
      <c r="F1268" s="26"/>
    </row>
    <row r="1269" spans="1:6" ht="13.5" thickBot="1">
      <c r="A1269" s="23" t="s">
        <v>26</v>
      </c>
      <c r="B1269" s="12"/>
      <c r="C1269" s="21" t="s">
        <v>27</v>
      </c>
      <c r="D1269" s="7">
        <f>F1269/25</f>
        <v>16.664759999999998</v>
      </c>
      <c r="E1269" s="21" t="s">
        <v>28</v>
      </c>
      <c r="F1269" s="7">
        <f>F1259*1.26</f>
        <v>416.61899999999997</v>
      </c>
    </row>
    <row r="1270" spans="1:6" ht="13.5" thickBot="1">
      <c r="A1270" s="24" t="s">
        <v>29</v>
      </c>
      <c r="B1270" s="20"/>
      <c r="C1270" s="25"/>
      <c r="D1270" s="27"/>
      <c r="E1270" s="25"/>
      <c r="F1270" s="26"/>
    </row>
    <row r="1271" spans="1:6" ht="13.5" thickBot="1">
      <c r="A1271" s="23" t="s">
        <v>30</v>
      </c>
      <c r="B1271" s="12"/>
      <c r="C1271" s="21" t="s">
        <v>31</v>
      </c>
      <c r="D1271" s="7">
        <f>F1271/25</f>
        <v>17.1938</v>
      </c>
      <c r="E1271" s="21" t="s">
        <v>32</v>
      </c>
      <c r="F1271" s="7">
        <f>F1259*1.3</f>
        <v>429.84499999999997</v>
      </c>
    </row>
    <row r="1272" spans="1:2" ht="12.75">
      <c r="A1272" s="28" t="s">
        <v>33</v>
      </c>
      <c r="B1272" s="16"/>
    </row>
    <row r="1273" spans="1:2" ht="13.5" thickBot="1">
      <c r="A1273" s="29" t="s">
        <v>34</v>
      </c>
      <c r="B1273" s="20"/>
    </row>
    <row r="1275" spans="1:2" ht="12.75">
      <c r="A1275" s="2" t="s">
        <v>35</v>
      </c>
      <c r="B1275" s="2"/>
    </row>
    <row r="1277" spans="1:6" ht="12.75">
      <c r="A1277" s="2" t="s">
        <v>36</v>
      </c>
      <c r="F1277" s="2" t="s">
        <v>37</v>
      </c>
    </row>
    <row r="1278" ht="13.5" thickBot="1"/>
    <row r="1279" spans="1:6" ht="13.5" thickBot="1">
      <c r="A1279" s="13" t="s">
        <v>38</v>
      </c>
      <c r="B1279" s="10"/>
      <c r="E1279" s="30" t="s">
        <v>39</v>
      </c>
      <c r="F1279" s="31">
        <v>330.65</v>
      </c>
    </row>
    <row r="1280" spans="1:6" ht="13.5" thickBot="1">
      <c r="A1280" s="13" t="s">
        <v>40</v>
      </c>
      <c r="B1280" s="10"/>
      <c r="E1280" s="30" t="s">
        <v>41</v>
      </c>
      <c r="F1280" s="31">
        <f>F1279*1.04</f>
        <v>343.876</v>
      </c>
    </row>
    <row r="1281" spans="1:6" ht="13.5" thickBot="1">
      <c r="A1281" s="13" t="s">
        <v>42</v>
      </c>
      <c r="B1281" s="10"/>
      <c r="E1281" s="30" t="s">
        <v>43</v>
      </c>
      <c r="F1281" s="31">
        <f>F1279*1.15</f>
        <v>380.24749999999995</v>
      </c>
    </row>
    <row r="1282" spans="1:6" ht="13.5" thickBot="1">
      <c r="A1282" s="13" t="s">
        <v>44</v>
      </c>
      <c r="B1282" s="10"/>
      <c r="E1282" s="30" t="s">
        <v>45</v>
      </c>
      <c r="F1282" s="31">
        <f>F1279*1.2</f>
        <v>396.78</v>
      </c>
    </row>
    <row r="1283" spans="1:6" ht="13.5" thickBot="1">
      <c r="A1283" s="13" t="s">
        <v>46</v>
      </c>
      <c r="B1283" s="10"/>
      <c r="E1283" s="30" t="s">
        <v>47</v>
      </c>
      <c r="F1283" s="31">
        <f>F1279*1.26</f>
        <v>416.61899999999997</v>
      </c>
    </row>
    <row r="1284" spans="1:6" ht="13.5" thickBot="1">
      <c r="A1284" s="13" t="s">
        <v>48</v>
      </c>
      <c r="B1284" s="10"/>
      <c r="E1284" s="30" t="s">
        <v>49</v>
      </c>
      <c r="F1284" s="31">
        <f>F1279*1.3</f>
        <v>429.84499999999997</v>
      </c>
    </row>
    <row r="1286" ht="12.75">
      <c r="A1286" t="s">
        <v>50</v>
      </c>
    </row>
    <row r="1287" ht="12.75">
      <c r="A1287" t="s">
        <v>140</v>
      </c>
    </row>
    <row r="1289" ht="12.75">
      <c r="A1289" s="2" t="s">
        <v>51</v>
      </c>
    </row>
    <row r="1291" ht="13.5" thickBot="1"/>
    <row r="1292" spans="1:7" ht="13.5" thickBot="1">
      <c r="A1292" s="9" t="s">
        <v>52</v>
      </c>
      <c r="B1292" s="106" t="s">
        <v>53</v>
      </c>
      <c r="C1292" s="106"/>
      <c r="D1292" s="107"/>
      <c r="E1292" s="15"/>
      <c r="F1292" s="33">
        <f>F1259*10%</f>
        <v>33.065</v>
      </c>
      <c r="G1292" t="s">
        <v>54</v>
      </c>
    </row>
    <row r="1293" spans="1:7" ht="13.5" thickBot="1">
      <c r="A1293" s="9" t="s">
        <v>55</v>
      </c>
      <c r="B1293" s="4" t="s">
        <v>56</v>
      </c>
      <c r="C1293" s="32"/>
      <c r="D1293" s="5"/>
      <c r="E1293" s="15"/>
      <c r="F1293" s="33">
        <f>D1259*6%</f>
        <v>0.7938</v>
      </c>
      <c r="G1293" t="s">
        <v>57</v>
      </c>
    </row>
    <row r="1294" spans="1:7" ht="13.5" thickBot="1">
      <c r="A1294" s="9" t="s">
        <v>58</v>
      </c>
      <c r="B1294" s="4" t="s">
        <v>59</v>
      </c>
      <c r="C1294" s="32"/>
      <c r="D1294" s="5"/>
      <c r="E1294" s="15"/>
      <c r="F1294" s="33">
        <f>D1259*20%</f>
        <v>2.6460000000000004</v>
      </c>
      <c r="G1294" t="s">
        <v>57</v>
      </c>
    </row>
    <row r="1295" spans="1:7" ht="13.5" thickBot="1">
      <c r="A1295" s="9" t="s">
        <v>58</v>
      </c>
      <c r="B1295" s="106" t="s">
        <v>60</v>
      </c>
      <c r="C1295" s="106"/>
      <c r="D1295" s="107"/>
      <c r="E1295" s="15"/>
      <c r="F1295" s="33">
        <f>D1259*6%</f>
        <v>0.7938</v>
      </c>
      <c r="G1295" t="s">
        <v>57</v>
      </c>
    </row>
    <row r="1296" spans="1:7" ht="13.5" thickBot="1">
      <c r="A1296" s="11" t="s">
        <v>61</v>
      </c>
      <c r="B1296" s="34" t="s">
        <v>62</v>
      </c>
      <c r="C1296" s="34"/>
      <c r="D1296" s="35"/>
      <c r="E1296" s="15"/>
      <c r="F1296" s="33">
        <f>D1259*45%</f>
        <v>5.9535</v>
      </c>
      <c r="G1296" t="s">
        <v>63</v>
      </c>
    </row>
    <row r="1297" spans="1:7" ht="13.5" thickBot="1">
      <c r="A1297" s="36"/>
      <c r="B1297" s="37" t="s">
        <v>64</v>
      </c>
      <c r="C1297" s="37"/>
      <c r="D1297" s="38"/>
      <c r="E1297" s="15"/>
      <c r="F1297" s="33">
        <f>D1259*20%</f>
        <v>2.6460000000000004</v>
      </c>
      <c r="G1297" t="s">
        <v>65</v>
      </c>
    </row>
    <row r="1298" spans="1:7" ht="13.5" thickBot="1">
      <c r="A1298" s="9" t="s">
        <v>66</v>
      </c>
      <c r="B1298" s="32" t="s">
        <v>67</v>
      </c>
      <c r="C1298" s="39"/>
      <c r="D1298" s="10"/>
      <c r="E1298" s="15"/>
      <c r="F1298" s="40">
        <f>F1259*8.3%</f>
        <v>27.44395</v>
      </c>
      <c r="G1298" t="s">
        <v>57</v>
      </c>
    </row>
    <row r="1299" spans="1:6" ht="13.5" thickBot="1">
      <c r="A1299" s="11" t="s">
        <v>66</v>
      </c>
      <c r="B1299" s="34" t="s">
        <v>68</v>
      </c>
      <c r="C1299" s="42"/>
      <c r="D1299" s="12"/>
      <c r="E1299" s="43"/>
      <c r="F1299" s="27"/>
    </row>
    <row r="1300" spans="1:7" ht="13.5" thickBot="1">
      <c r="A1300" s="15"/>
      <c r="B1300" s="44" t="s">
        <v>69</v>
      </c>
      <c r="C1300" s="45"/>
      <c r="D1300" s="16"/>
      <c r="E1300" s="15"/>
      <c r="F1300" s="46">
        <f>F1259*15%</f>
        <v>49.5975</v>
      </c>
      <c r="G1300" t="s">
        <v>70</v>
      </c>
    </row>
    <row r="1301" spans="1:7" ht="13.5" thickBot="1">
      <c r="A1301" s="36"/>
      <c r="B1301" s="37" t="s">
        <v>71</v>
      </c>
      <c r="C1301" s="47"/>
      <c r="D1301" s="20"/>
      <c r="E1301" s="15"/>
      <c r="F1301" s="33">
        <f>F1259*20%</f>
        <v>66.13</v>
      </c>
      <c r="G1301" t="s">
        <v>70</v>
      </c>
    </row>
    <row r="1302" spans="1:7" ht="13.5" thickBot="1">
      <c r="A1302" s="9" t="s">
        <v>72</v>
      </c>
      <c r="B1302" s="48" t="s">
        <v>73</v>
      </c>
      <c r="C1302" s="42"/>
      <c r="D1302" s="12"/>
      <c r="E1302" s="15"/>
      <c r="F1302" s="46">
        <f>F1259*5%</f>
        <v>16.5325</v>
      </c>
      <c r="G1302" t="s">
        <v>70</v>
      </c>
    </row>
    <row r="1303" spans="1:7" ht="13.5" thickBot="1">
      <c r="A1303" s="9" t="s">
        <v>74</v>
      </c>
      <c r="B1303" s="49" t="s">
        <v>75</v>
      </c>
      <c r="C1303" s="45"/>
      <c r="D1303" s="16"/>
      <c r="E1303" s="15"/>
      <c r="F1303" s="33">
        <f>F1259*10%</f>
        <v>33.065</v>
      </c>
      <c r="G1303" t="s">
        <v>70</v>
      </c>
    </row>
    <row r="1304" spans="1:7" ht="13.5" thickBot="1">
      <c r="A1304" s="9" t="s">
        <v>76</v>
      </c>
      <c r="B1304" s="49" t="s">
        <v>77</v>
      </c>
      <c r="C1304" s="45"/>
      <c r="D1304" s="16"/>
      <c r="E1304" s="15"/>
      <c r="F1304" s="33">
        <f>F1259*5%</f>
        <v>16.5325</v>
      </c>
      <c r="G1304" t="s">
        <v>70</v>
      </c>
    </row>
    <row r="1305" spans="1:7" ht="13.5" thickBot="1">
      <c r="A1305" s="9" t="s">
        <v>78</v>
      </c>
      <c r="B1305" s="49" t="s">
        <v>79</v>
      </c>
      <c r="C1305" s="45"/>
      <c r="D1305" s="16"/>
      <c r="E1305" s="15"/>
      <c r="F1305" s="33">
        <f>F1259*25%</f>
        <v>82.6625</v>
      </c>
      <c r="G1305" t="s">
        <v>70</v>
      </c>
    </row>
    <row r="1306" spans="1:7" ht="13.5" thickBot="1">
      <c r="A1306" s="9" t="s">
        <v>80</v>
      </c>
      <c r="B1306" s="49" t="s">
        <v>81</v>
      </c>
      <c r="C1306" s="45"/>
      <c r="D1306" s="16"/>
      <c r="E1306" s="15"/>
      <c r="F1306" s="33">
        <f>D1259*45%</f>
        <v>5.9535</v>
      </c>
      <c r="G1306" t="s">
        <v>63</v>
      </c>
    </row>
    <row r="1307" spans="1:7" ht="13.5" thickBot="1">
      <c r="A1307" s="9" t="s">
        <v>82</v>
      </c>
      <c r="B1307" s="50" t="s">
        <v>83</v>
      </c>
      <c r="C1307" s="47"/>
      <c r="D1307" s="20"/>
      <c r="E1307" s="15"/>
      <c r="F1307" s="33">
        <f>F1259*5%</f>
        <v>16.5325</v>
      </c>
      <c r="G1307" t="s">
        <v>70</v>
      </c>
    </row>
    <row r="1310" spans="1:7" ht="12.75">
      <c r="A1310" s="108" t="s">
        <v>0</v>
      </c>
      <c r="B1310" s="108"/>
      <c r="C1310" s="108"/>
      <c r="D1310" s="108"/>
      <c r="E1310" s="108"/>
      <c r="F1310" s="108"/>
      <c r="G1310" s="108"/>
    </row>
    <row r="1311" spans="1:7" ht="12.75">
      <c r="A1311" s="108" t="s">
        <v>137</v>
      </c>
      <c r="B1311" s="108"/>
      <c r="C1311" s="108"/>
      <c r="D1311" s="108"/>
      <c r="E1311" s="108"/>
      <c r="F1311" s="108"/>
      <c r="G1311" s="108"/>
    </row>
    <row r="1312" spans="1:7" ht="12.75">
      <c r="A1312" s="1"/>
      <c r="B1312" s="1"/>
      <c r="C1312" s="1"/>
      <c r="D1312" s="1"/>
      <c r="E1312" s="1"/>
      <c r="F1312" s="1"/>
      <c r="G1312" s="1"/>
    </row>
    <row r="1314" spans="1:6" ht="12.75">
      <c r="A1314" s="2" t="s">
        <v>1</v>
      </c>
      <c r="D1314" s="2" t="s">
        <v>2</v>
      </c>
      <c r="F1314" s="2" t="s">
        <v>3</v>
      </c>
    </row>
    <row r="1315" ht="13.5" thickBot="1">
      <c r="A1315" s="3"/>
    </row>
    <row r="1316" spans="1:6" ht="13.5" thickBot="1">
      <c r="A1316" s="109" t="s">
        <v>4</v>
      </c>
      <c r="B1316" s="107"/>
      <c r="C1316" s="6" t="s">
        <v>5</v>
      </c>
      <c r="D1316" s="7">
        <v>13.49</v>
      </c>
      <c r="E1316" s="8" t="s">
        <v>6</v>
      </c>
      <c r="F1316" s="7">
        <v>337.26</v>
      </c>
    </row>
    <row r="1317" spans="1:6" ht="13.5" thickBot="1">
      <c r="A1317" s="9" t="s">
        <v>7</v>
      </c>
      <c r="B1317" s="10"/>
      <c r="C1317" s="6" t="s">
        <v>8</v>
      </c>
      <c r="D1317" s="7">
        <f>F1317/25</f>
        <v>14.030016</v>
      </c>
      <c r="E1317" s="8" t="s">
        <v>9</v>
      </c>
      <c r="F1317" s="7">
        <f>F1316*1.04</f>
        <v>350.7504</v>
      </c>
    </row>
    <row r="1318" spans="1:6" ht="13.5" thickBot="1">
      <c r="A1318" s="11" t="s">
        <v>10</v>
      </c>
      <c r="B1318" s="12"/>
      <c r="C1318" s="6" t="s">
        <v>11</v>
      </c>
      <c r="D1318" s="7">
        <f>F1318/25</f>
        <v>14.839440000000002</v>
      </c>
      <c r="E1318" s="8" t="s">
        <v>12</v>
      </c>
      <c r="F1318" s="7">
        <f>F1316*1.1</f>
        <v>370.98600000000005</v>
      </c>
    </row>
    <row r="1319" spans="1:6" ht="13.5" thickBot="1">
      <c r="A1319" s="13" t="s">
        <v>13</v>
      </c>
      <c r="B1319" s="10"/>
      <c r="C1319" s="6" t="s">
        <v>14</v>
      </c>
      <c r="D1319" s="7">
        <f>F1319/25</f>
        <v>15.379055999999999</v>
      </c>
      <c r="E1319" s="8" t="s">
        <v>15</v>
      </c>
      <c r="F1319" s="7">
        <f>F1316*1.14</f>
        <v>384.47639999999996</v>
      </c>
    </row>
    <row r="1320" spans="1:4" ht="12.75">
      <c r="A1320" s="11" t="s">
        <v>16</v>
      </c>
      <c r="B1320" s="12"/>
      <c r="D1320" s="14"/>
    </row>
    <row r="1321" spans="1:4" ht="12.75">
      <c r="A1321" s="15" t="s">
        <v>17</v>
      </c>
      <c r="B1321" s="16"/>
      <c r="D1321" s="17"/>
    </row>
    <row r="1322" spans="1:4" ht="13.5" thickBot="1">
      <c r="A1322" s="15" t="s">
        <v>18</v>
      </c>
      <c r="B1322" s="16"/>
      <c r="D1322" s="18"/>
    </row>
    <row r="1323" spans="1:6" ht="13.5" thickBot="1">
      <c r="A1323" s="19" t="s">
        <v>19</v>
      </c>
      <c r="B1323" s="20"/>
      <c r="C1323" s="21" t="s">
        <v>20</v>
      </c>
      <c r="D1323" s="7">
        <f>F1323/25</f>
        <v>15.918671999999999</v>
      </c>
      <c r="E1323" s="21" t="s">
        <v>21</v>
      </c>
      <c r="F1323" s="22">
        <f>F1316*1.18</f>
        <v>397.9668</v>
      </c>
    </row>
    <row r="1324" spans="1:6" ht="13.5" thickBot="1">
      <c r="A1324" s="23" t="s">
        <v>22</v>
      </c>
      <c r="B1324" s="12"/>
      <c r="C1324" s="21" t="s">
        <v>23</v>
      </c>
      <c r="D1324" s="7">
        <f>F1324/25</f>
        <v>16.458288</v>
      </c>
      <c r="E1324" s="21" t="s">
        <v>24</v>
      </c>
      <c r="F1324" s="7">
        <f>F1316*1.22</f>
        <v>411.4572</v>
      </c>
    </row>
    <row r="1325" spans="1:6" ht="13.5" thickBot="1">
      <c r="A1325" s="24" t="s">
        <v>25</v>
      </c>
      <c r="B1325" s="20"/>
      <c r="C1325" s="25"/>
      <c r="D1325" s="17"/>
      <c r="E1325" s="25"/>
      <c r="F1325" s="26"/>
    </row>
    <row r="1326" spans="1:6" ht="13.5" thickBot="1">
      <c r="A1326" s="23" t="s">
        <v>26</v>
      </c>
      <c r="B1326" s="12"/>
      <c r="C1326" s="21" t="s">
        <v>27</v>
      </c>
      <c r="D1326" s="7">
        <f>F1326/25</f>
        <v>16.997904</v>
      </c>
      <c r="E1326" s="21" t="s">
        <v>28</v>
      </c>
      <c r="F1326" s="7">
        <f>F1316*1.26</f>
        <v>424.94759999999997</v>
      </c>
    </row>
    <row r="1327" spans="1:6" ht="13.5" thickBot="1">
      <c r="A1327" s="24" t="s">
        <v>29</v>
      </c>
      <c r="B1327" s="20"/>
      <c r="C1327" s="25"/>
      <c r="D1327" s="27"/>
      <c r="E1327" s="25"/>
      <c r="F1327" s="26"/>
    </row>
    <row r="1328" spans="1:6" ht="13.5" thickBot="1">
      <c r="A1328" s="23" t="s">
        <v>30</v>
      </c>
      <c r="B1328" s="12"/>
      <c r="C1328" s="21" t="s">
        <v>31</v>
      </c>
      <c r="D1328" s="7">
        <f>F1328/25</f>
        <v>17.53752</v>
      </c>
      <c r="E1328" s="21" t="s">
        <v>32</v>
      </c>
      <c r="F1328" s="7">
        <f>F1316*1.3</f>
        <v>438.438</v>
      </c>
    </row>
    <row r="1329" spans="1:2" ht="12.75">
      <c r="A1329" s="28" t="s">
        <v>33</v>
      </c>
      <c r="B1329" s="16"/>
    </row>
    <row r="1330" spans="1:2" ht="13.5" thickBot="1">
      <c r="A1330" s="29" t="s">
        <v>34</v>
      </c>
      <c r="B1330" s="20"/>
    </row>
    <row r="1332" spans="1:2" ht="12.75">
      <c r="A1332" s="2" t="s">
        <v>35</v>
      </c>
      <c r="B1332" s="2"/>
    </row>
    <row r="1334" spans="1:6" ht="12.75">
      <c r="A1334" s="2" t="s">
        <v>36</v>
      </c>
      <c r="F1334" s="2" t="s">
        <v>37</v>
      </c>
    </row>
    <row r="1335" ht="13.5" thickBot="1"/>
    <row r="1336" spans="1:6" ht="13.5" thickBot="1">
      <c r="A1336" s="13" t="s">
        <v>38</v>
      </c>
      <c r="B1336" s="10"/>
      <c r="E1336" s="30" t="s">
        <v>39</v>
      </c>
      <c r="F1336" s="31">
        <v>337.26</v>
      </c>
    </row>
    <row r="1337" spans="1:6" ht="13.5" thickBot="1">
      <c r="A1337" s="13" t="s">
        <v>40</v>
      </c>
      <c r="B1337" s="10"/>
      <c r="E1337" s="30" t="s">
        <v>41</v>
      </c>
      <c r="F1337" s="31">
        <f>F1336*1.04</f>
        <v>350.7504</v>
      </c>
    </row>
    <row r="1338" spans="1:6" ht="13.5" thickBot="1">
      <c r="A1338" s="13" t="s">
        <v>42</v>
      </c>
      <c r="B1338" s="10"/>
      <c r="E1338" s="30" t="s">
        <v>43</v>
      </c>
      <c r="F1338" s="31">
        <f>F1336*1.15</f>
        <v>387.84899999999993</v>
      </c>
    </row>
    <row r="1339" spans="1:6" ht="13.5" thickBot="1">
      <c r="A1339" s="13" t="s">
        <v>44</v>
      </c>
      <c r="B1339" s="10"/>
      <c r="E1339" s="30" t="s">
        <v>45</v>
      </c>
      <c r="F1339" s="31">
        <f>F1336*1.2</f>
        <v>404.712</v>
      </c>
    </row>
    <row r="1340" spans="1:6" ht="13.5" thickBot="1">
      <c r="A1340" s="13" t="s">
        <v>46</v>
      </c>
      <c r="B1340" s="10"/>
      <c r="E1340" s="30" t="s">
        <v>47</v>
      </c>
      <c r="F1340" s="31">
        <f>F1336*1.26</f>
        <v>424.94759999999997</v>
      </c>
    </row>
    <row r="1341" spans="1:6" ht="13.5" thickBot="1">
      <c r="A1341" s="13" t="s">
        <v>48</v>
      </c>
      <c r="B1341" s="10"/>
      <c r="E1341" s="30" t="s">
        <v>49</v>
      </c>
      <c r="F1341" s="31">
        <f>F1336*1.3</f>
        <v>438.438</v>
      </c>
    </row>
    <row r="1343" ht="12.75">
      <c r="A1343" t="s">
        <v>50</v>
      </c>
    </row>
    <row r="1344" ht="12.75">
      <c r="A1344" t="s">
        <v>138</v>
      </c>
    </row>
    <row r="1346" ht="12.75">
      <c r="A1346" s="2" t="s">
        <v>51</v>
      </c>
    </row>
    <row r="1348" ht="13.5" thickBot="1"/>
    <row r="1349" spans="1:7" ht="13.5" thickBot="1">
      <c r="A1349" s="9" t="s">
        <v>52</v>
      </c>
      <c r="B1349" s="106" t="s">
        <v>53</v>
      </c>
      <c r="C1349" s="106"/>
      <c r="D1349" s="107"/>
      <c r="E1349" s="15"/>
      <c r="F1349" s="33">
        <f>F1316*10%</f>
        <v>33.726</v>
      </c>
      <c r="G1349" t="s">
        <v>54</v>
      </c>
    </row>
    <row r="1350" spans="1:7" ht="13.5" thickBot="1">
      <c r="A1350" s="9" t="s">
        <v>55</v>
      </c>
      <c r="B1350" s="4" t="s">
        <v>56</v>
      </c>
      <c r="C1350" s="32"/>
      <c r="D1350" s="5"/>
      <c r="E1350" s="15"/>
      <c r="F1350" s="33">
        <f>D1316*6%</f>
        <v>0.8094</v>
      </c>
      <c r="G1350" t="s">
        <v>57</v>
      </c>
    </row>
    <row r="1351" spans="1:7" ht="13.5" thickBot="1">
      <c r="A1351" s="9" t="s">
        <v>58</v>
      </c>
      <c r="B1351" s="4" t="s">
        <v>59</v>
      </c>
      <c r="C1351" s="32"/>
      <c r="D1351" s="5"/>
      <c r="E1351" s="15"/>
      <c r="F1351" s="33">
        <f>D1316*20%</f>
        <v>2.6980000000000004</v>
      </c>
      <c r="G1351" t="s">
        <v>57</v>
      </c>
    </row>
    <row r="1352" spans="1:7" ht="13.5" thickBot="1">
      <c r="A1352" s="9" t="s">
        <v>58</v>
      </c>
      <c r="B1352" s="106" t="s">
        <v>60</v>
      </c>
      <c r="C1352" s="106"/>
      <c r="D1352" s="107"/>
      <c r="E1352" s="15"/>
      <c r="F1352" s="33">
        <f>D1316*6%</f>
        <v>0.8094</v>
      </c>
      <c r="G1352" t="s">
        <v>57</v>
      </c>
    </row>
    <row r="1353" spans="1:7" ht="13.5" thickBot="1">
      <c r="A1353" s="11" t="s">
        <v>61</v>
      </c>
      <c r="B1353" s="34" t="s">
        <v>62</v>
      </c>
      <c r="C1353" s="34"/>
      <c r="D1353" s="35"/>
      <c r="E1353" s="15"/>
      <c r="F1353" s="33">
        <f>D1316*45%</f>
        <v>6.0705</v>
      </c>
      <c r="G1353" t="s">
        <v>63</v>
      </c>
    </row>
    <row r="1354" spans="1:7" ht="13.5" thickBot="1">
      <c r="A1354" s="36"/>
      <c r="B1354" s="37" t="s">
        <v>64</v>
      </c>
      <c r="C1354" s="37"/>
      <c r="D1354" s="38"/>
      <c r="E1354" s="15"/>
      <c r="F1354" s="33">
        <f>D1316*20%</f>
        <v>2.6980000000000004</v>
      </c>
      <c r="G1354" t="s">
        <v>65</v>
      </c>
    </row>
    <row r="1355" spans="1:7" ht="13.5" thickBot="1">
      <c r="A1355" s="9" t="s">
        <v>66</v>
      </c>
      <c r="B1355" s="32" t="s">
        <v>67</v>
      </c>
      <c r="C1355" s="39"/>
      <c r="D1355" s="10"/>
      <c r="E1355" s="15"/>
      <c r="F1355" s="40">
        <f>F1316*8.3%</f>
        <v>27.99258</v>
      </c>
      <c r="G1355" t="s">
        <v>57</v>
      </c>
    </row>
    <row r="1356" spans="1:6" ht="13.5" thickBot="1">
      <c r="A1356" s="11" t="s">
        <v>66</v>
      </c>
      <c r="B1356" s="34" t="s">
        <v>68</v>
      </c>
      <c r="C1356" s="42"/>
      <c r="D1356" s="12"/>
      <c r="E1356" s="43"/>
      <c r="F1356" s="27"/>
    </row>
    <row r="1357" spans="1:7" ht="13.5" thickBot="1">
      <c r="A1357" s="15"/>
      <c r="B1357" s="44" t="s">
        <v>69</v>
      </c>
      <c r="C1357" s="45"/>
      <c r="D1357" s="16"/>
      <c r="E1357" s="15"/>
      <c r="F1357" s="46">
        <f>F1316*15%</f>
        <v>50.589</v>
      </c>
      <c r="G1357" t="s">
        <v>70</v>
      </c>
    </row>
    <row r="1358" spans="1:7" ht="13.5" thickBot="1">
      <c r="A1358" s="36"/>
      <c r="B1358" s="37" t="s">
        <v>71</v>
      </c>
      <c r="C1358" s="47"/>
      <c r="D1358" s="20"/>
      <c r="E1358" s="15"/>
      <c r="F1358" s="33">
        <f>F1316*20%</f>
        <v>67.452</v>
      </c>
      <c r="G1358" t="s">
        <v>70</v>
      </c>
    </row>
    <row r="1359" spans="1:7" ht="13.5" thickBot="1">
      <c r="A1359" s="9" t="s">
        <v>72</v>
      </c>
      <c r="B1359" s="48" t="s">
        <v>73</v>
      </c>
      <c r="C1359" s="42"/>
      <c r="D1359" s="12"/>
      <c r="E1359" s="15"/>
      <c r="F1359" s="46">
        <f>F1316*5%</f>
        <v>16.863</v>
      </c>
      <c r="G1359" t="s">
        <v>70</v>
      </c>
    </row>
    <row r="1360" spans="1:7" ht="13.5" thickBot="1">
      <c r="A1360" s="9" t="s">
        <v>74</v>
      </c>
      <c r="B1360" s="49" t="s">
        <v>75</v>
      </c>
      <c r="C1360" s="45"/>
      <c r="D1360" s="16"/>
      <c r="E1360" s="15"/>
      <c r="F1360" s="33">
        <f>F1316*10%</f>
        <v>33.726</v>
      </c>
      <c r="G1360" t="s">
        <v>70</v>
      </c>
    </row>
    <row r="1361" spans="1:7" ht="13.5" thickBot="1">
      <c r="A1361" s="9" t="s">
        <v>76</v>
      </c>
      <c r="B1361" s="49" t="s">
        <v>77</v>
      </c>
      <c r="C1361" s="45"/>
      <c r="D1361" s="16"/>
      <c r="E1361" s="15"/>
      <c r="F1361" s="33">
        <f>F1316*5%</f>
        <v>16.863</v>
      </c>
      <c r="G1361" t="s">
        <v>70</v>
      </c>
    </row>
    <row r="1362" spans="1:7" ht="13.5" thickBot="1">
      <c r="A1362" s="9" t="s">
        <v>78</v>
      </c>
      <c r="B1362" s="49" t="s">
        <v>79</v>
      </c>
      <c r="C1362" s="45"/>
      <c r="D1362" s="16"/>
      <c r="E1362" s="15"/>
      <c r="F1362" s="33">
        <f>F1316*25%</f>
        <v>84.315</v>
      </c>
      <c r="G1362" t="s">
        <v>70</v>
      </c>
    </row>
    <row r="1363" spans="1:7" ht="13.5" thickBot="1">
      <c r="A1363" s="9" t="s">
        <v>80</v>
      </c>
      <c r="B1363" s="49" t="s">
        <v>81</v>
      </c>
      <c r="C1363" s="45"/>
      <c r="D1363" s="16"/>
      <c r="E1363" s="15"/>
      <c r="F1363" s="33">
        <f>D1316*45%</f>
        <v>6.0705</v>
      </c>
      <c r="G1363" t="s">
        <v>63</v>
      </c>
    </row>
    <row r="1364" spans="1:7" ht="13.5" thickBot="1">
      <c r="A1364" s="9" t="s">
        <v>82</v>
      </c>
      <c r="B1364" s="50" t="s">
        <v>83</v>
      </c>
      <c r="C1364" s="47"/>
      <c r="D1364" s="20"/>
      <c r="E1364" s="15"/>
      <c r="F1364" s="33">
        <f>F1316*5%</f>
        <v>16.863</v>
      </c>
      <c r="G1364" t="s">
        <v>70</v>
      </c>
    </row>
    <row r="1368" spans="1:7" ht="12.75">
      <c r="A1368" s="108" t="s">
        <v>0</v>
      </c>
      <c r="B1368" s="108"/>
      <c r="C1368" s="108"/>
      <c r="D1368" s="108"/>
      <c r="E1368" s="108"/>
      <c r="F1368" s="108"/>
      <c r="G1368" s="108"/>
    </row>
    <row r="1369" spans="1:7" ht="12.75">
      <c r="A1369" s="108" t="s">
        <v>93</v>
      </c>
      <c r="B1369" s="108"/>
      <c r="C1369" s="108"/>
      <c r="D1369" s="108"/>
      <c r="E1369" s="108"/>
      <c r="F1369" s="108"/>
      <c r="G1369" s="108"/>
    </row>
    <row r="1370" spans="1:7" ht="12.75">
      <c r="A1370" s="1"/>
      <c r="B1370" s="1"/>
      <c r="C1370" s="1"/>
      <c r="D1370" s="1"/>
      <c r="E1370" s="1"/>
      <c r="F1370" s="1"/>
      <c r="G1370" s="1"/>
    </row>
    <row r="1372" spans="1:6" ht="12.75">
      <c r="A1372" s="2" t="s">
        <v>1</v>
      </c>
      <c r="D1372" s="2" t="s">
        <v>2</v>
      </c>
      <c r="F1372" s="2" t="s">
        <v>3</v>
      </c>
    </row>
    <row r="1373" ht="13.5" thickBot="1">
      <c r="A1373" s="3"/>
    </row>
    <row r="1374" spans="1:6" ht="13.5" thickBot="1">
      <c r="A1374" s="109" t="s">
        <v>4</v>
      </c>
      <c r="B1374" s="107"/>
      <c r="C1374" s="6" t="s">
        <v>5</v>
      </c>
      <c r="D1374" s="7">
        <v>13.76</v>
      </c>
      <c r="E1374" s="8" t="s">
        <v>6</v>
      </c>
      <c r="F1374" s="7">
        <v>344</v>
      </c>
    </row>
    <row r="1375" spans="1:6" ht="13.5" thickBot="1">
      <c r="A1375" s="9" t="s">
        <v>7</v>
      </c>
      <c r="B1375" s="10"/>
      <c r="C1375" s="6" t="s">
        <v>8</v>
      </c>
      <c r="D1375" s="7">
        <f aca="true" t="shared" si="0" ref="D1375:D1386">F1375/25</f>
        <v>14.3104</v>
      </c>
      <c r="E1375" s="8" t="s">
        <v>9</v>
      </c>
      <c r="F1375" s="7">
        <f>F1374*1.04</f>
        <v>357.76</v>
      </c>
    </row>
    <row r="1376" spans="1:6" ht="13.5" thickBot="1">
      <c r="A1376" s="11" t="s">
        <v>10</v>
      </c>
      <c r="B1376" s="12"/>
      <c r="C1376" s="6" t="s">
        <v>11</v>
      </c>
      <c r="D1376" s="7">
        <f t="shared" si="0"/>
        <v>15.136000000000001</v>
      </c>
      <c r="E1376" s="8" t="s">
        <v>12</v>
      </c>
      <c r="F1376" s="7">
        <f>F1374*1.1</f>
        <v>378.40000000000003</v>
      </c>
    </row>
    <row r="1377" spans="1:6" ht="13.5" thickBot="1">
      <c r="A1377" s="13" t="s">
        <v>13</v>
      </c>
      <c r="B1377" s="10"/>
      <c r="C1377" s="6" t="s">
        <v>14</v>
      </c>
      <c r="D1377" s="7">
        <f t="shared" si="0"/>
        <v>15.686399999999999</v>
      </c>
      <c r="E1377" s="8" t="s">
        <v>15</v>
      </c>
      <c r="F1377" s="7">
        <f>F1374*1.14</f>
        <v>392.15999999999997</v>
      </c>
    </row>
    <row r="1378" spans="1:4" ht="12.75">
      <c r="A1378" s="11" t="s">
        <v>16</v>
      </c>
      <c r="B1378" s="12"/>
      <c r="D1378" s="14"/>
    </row>
    <row r="1379" spans="1:4" ht="12.75">
      <c r="A1379" s="15" t="s">
        <v>17</v>
      </c>
      <c r="B1379" s="16"/>
      <c r="D1379" s="17"/>
    </row>
    <row r="1380" spans="1:4" ht="13.5" thickBot="1">
      <c r="A1380" s="15" t="s">
        <v>18</v>
      </c>
      <c r="B1380" s="16"/>
      <c r="D1380" s="18"/>
    </row>
    <row r="1381" spans="1:6" ht="13.5" thickBot="1">
      <c r="A1381" s="19" t="s">
        <v>19</v>
      </c>
      <c r="B1381" s="20"/>
      <c r="C1381" s="21" t="s">
        <v>20</v>
      </c>
      <c r="D1381" s="7">
        <f t="shared" si="0"/>
        <v>16.2368</v>
      </c>
      <c r="E1381" s="21" t="s">
        <v>21</v>
      </c>
      <c r="F1381" s="22">
        <f>F1374*1.18</f>
        <v>405.91999999999996</v>
      </c>
    </row>
    <row r="1382" spans="1:6" ht="13.5" thickBot="1">
      <c r="A1382" s="23" t="s">
        <v>22</v>
      </c>
      <c r="B1382" s="12"/>
      <c r="C1382" s="21" t="s">
        <v>23</v>
      </c>
      <c r="D1382" s="7">
        <f t="shared" si="0"/>
        <v>16.7872</v>
      </c>
      <c r="E1382" s="21" t="s">
        <v>24</v>
      </c>
      <c r="F1382" s="7">
        <f>F1374*1.22</f>
        <v>419.68</v>
      </c>
    </row>
    <row r="1383" spans="1:6" ht="13.5" thickBot="1">
      <c r="A1383" s="24" t="s">
        <v>25</v>
      </c>
      <c r="B1383" s="20"/>
      <c r="C1383" s="25"/>
      <c r="D1383" s="17"/>
      <c r="E1383" s="25"/>
      <c r="F1383" s="26"/>
    </row>
    <row r="1384" spans="1:6" ht="13.5" thickBot="1">
      <c r="A1384" s="23" t="s">
        <v>26</v>
      </c>
      <c r="B1384" s="12"/>
      <c r="C1384" s="21" t="s">
        <v>27</v>
      </c>
      <c r="D1384" s="7">
        <f t="shared" si="0"/>
        <v>17.3376</v>
      </c>
      <c r="E1384" s="21" t="s">
        <v>28</v>
      </c>
      <c r="F1384" s="7">
        <f>F1374*1.26</f>
        <v>433.44</v>
      </c>
    </row>
    <row r="1385" spans="1:6" ht="13.5" thickBot="1">
      <c r="A1385" s="24" t="s">
        <v>29</v>
      </c>
      <c r="B1385" s="20"/>
      <c r="C1385" s="25"/>
      <c r="D1385" s="27"/>
      <c r="E1385" s="25"/>
      <c r="F1385" s="26"/>
    </row>
    <row r="1386" spans="1:6" ht="13.5" thickBot="1">
      <c r="A1386" s="23" t="s">
        <v>30</v>
      </c>
      <c r="B1386" s="12"/>
      <c r="C1386" s="21" t="s">
        <v>31</v>
      </c>
      <c r="D1386" s="7">
        <f t="shared" si="0"/>
        <v>17.887999999999998</v>
      </c>
      <c r="E1386" s="21" t="s">
        <v>32</v>
      </c>
      <c r="F1386" s="7">
        <f>F1374*1.3</f>
        <v>447.2</v>
      </c>
    </row>
    <row r="1387" spans="1:2" ht="12.75">
      <c r="A1387" s="28" t="s">
        <v>33</v>
      </c>
      <c r="B1387" s="16"/>
    </row>
    <row r="1388" spans="1:2" ht="13.5" thickBot="1">
      <c r="A1388" s="29" t="s">
        <v>34</v>
      </c>
      <c r="B1388" s="20"/>
    </row>
    <row r="1390" spans="1:2" ht="12.75">
      <c r="A1390" s="2" t="s">
        <v>35</v>
      </c>
      <c r="B1390" s="2"/>
    </row>
    <row r="1392" spans="1:6" ht="12.75">
      <c r="A1392" s="2" t="s">
        <v>36</v>
      </c>
      <c r="F1392" s="2" t="s">
        <v>37</v>
      </c>
    </row>
    <row r="1393" ht="13.5" thickBot="1"/>
    <row r="1394" spans="1:6" ht="13.5" thickBot="1">
      <c r="A1394" s="13" t="s">
        <v>38</v>
      </c>
      <c r="B1394" s="10"/>
      <c r="E1394" s="30" t="s">
        <v>39</v>
      </c>
      <c r="F1394" s="31">
        <v>344</v>
      </c>
    </row>
    <row r="1395" spans="1:6" ht="13.5" thickBot="1">
      <c r="A1395" s="13" t="s">
        <v>40</v>
      </c>
      <c r="B1395" s="10"/>
      <c r="E1395" s="30" t="s">
        <v>41</v>
      </c>
      <c r="F1395" s="31">
        <f>F1394*1.04</f>
        <v>357.76</v>
      </c>
    </row>
    <row r="1396" spans="1:6" ht="13.5" thickBot="1">
      <c r="A1396" s="13" t="s">
        <v>42</v>
      </c>
      <c r="B1396" s="10"/>
      <c r="E1396" s="30" t="s">
        <v>43</v>
      </c>
      <c r="F1396" s="31">
        <f>F1394*1.15</f>
        <v>395.59999999999997</v>
      </c>
    </row>
    <row r="1397" spans="1:6" ht="13.5" thickBot="1">
      <c r="A1397" s="13" t="s">
        <v>44</v>
      </c>
      <c r="B1397" s="10"/>
      <c r="E1397" s="30" t="s">
        <v>45</v>
      </c>
      <c r="F1397" s="31">
        <f>F1394*1.2</f>
        <v>412.8</v>
      </c>
    </row>
    <row r="1398" spans="1:6" ht="13.5" thickBot="1">
      <c r="A1398" s="13" t="s">
        <v>46</v>
      </c>
      <c r="B1398" s="10"/>
      <c r="E1398" s="30" t="s">
        <v>47</v>
      </c>
      <c r="F1398" s="31">
        <f>F1394*1.26</f>
        <v>433.44</v>
      </c>
    </row>
    <row r="1399" spans="1:6" ht="13.5" thickBot="1">
      <c r="A1399" s="13" t="s">
        <v>48</v>
      </c>
      <c r="B1399" s="10"/>
      <c r="E1399" s="30" t="s">
        <v>49</v>
      </c>
      <c r="F1399" s="31">
        <f>F1394*1.3</f>
        <v>447.2</v>
      </c>
    </row>
    <row r="1401" ht="12.75">
      <c r="A1401" t="s">
        <v>50</v>
      </c>
    </row>
    <row r="1402" ht="12.75">
      <c r="A1402" t="s">
        <v>94</v>
      </c>
    </row>
    <row r="1404" ht="12.75">
      <c r="A1404" s="2" t="s">
        <v>51</v>
      </c>
    </row>
    <row r="1406" ht="13.5" thickBot="1"/>
    <row r="1407" spans="1:7" ht="13.5" thickBot="1">
      <c r="A1407" s="9" t="s">
        <v>52</v>
      </c>
      <c r="B1407" s="106" t="s">
        <v>53</v>
      </c>
      <c r="C1407" s="106"/>
      <c r="D1407" s="107"/>
      <c r="E1407" s="15"/>
      <c r="F1407" s="33">
        <f>F1374*10%</f>
        <v>34.4</v>
      </c>
      <c r="G1407" t="s">
        <v>54</v>
      </c>
    </row>
    <row r="1408" spans="1:7" ht="13.5" thickBot="1">
      <c r="A1408" s="9" t="s">
        <v>55</v>
      </c>
      <c r="B1408" s="4" t="s">
        <v>56</v>
      </c>
      <c r="C1408" s="32"/>
      <c r="D1408" s="5"/>
      <c r="E1408" s="15"/>
      <c r="F1408" s="33">
        <f>D1374*6%</f>
        <v>0.8256</v>
      </c>
      <c r="G1408" t="s">
        <v>57</v>
      </c>
    </row>
    <row r="1409" spans="1:7" ht="13.5" thickBot="1">
      <c r="A1409" s="9" t="s">
        <v>58</v>
      </c>
      <c r="B1409" s="4" t="s">
        <v>59</v>
      </c>
      <c r="C1409" s="32"/>
      <c r="D1409" s="5"/>
      <c r="E1409" s="15"/>
      <c r="F1409" s="33">
        <f>D1374*20%</f>
        <v>2.7520000000000002</v>
      </c>
      <c r="G1409" t="s">
        <v>57</v>
      </c>
    </row>
    <row r="1410" spans="1:7" ht="13.5" thickBot="1">
      <c r="A1410" s="9" t="s">
        <v>58</v>
      </c>
      <c r="B1410" s="106" t="s">
        <v>60</v>
      </c>
      <c r="C1410" s="106"/>
      <c r="D1410" s="107"/>
      <c r="E1410" s="15"/>
      <c r="F1410" s="33">
        <f>D1374*6%</f>
        <v>0.8256</v>
      </c>
      <c r="G1410" t="s">
        <v>57</v>
      </c>
    </row>
    <row r="1411" spans="1:7" ht="13.5" thickBot="1">
      <c r="A1411" s="11" t="s">
        <v>61</v>
      </c>
      <c r="B1411" s="34" t="s">
        <v>62</v>
      </c>
      <c r="C1411" s="34"/>
      <c r="D1411" s="35"/>
      <c r="E1411" s="15"/>
      <c r="F1411" s="33">
        <f>D1374*45%</f>
        <v>6.192</v>
      </c>
      <c r="G1411" t="s">
        <v>63</v>
      </c>
    </row>
    <row r="1412" spans="1:7" ht="13.5" thickBot="1">
      <c r="A1412" s="36"/>
      <c r="B1412" s="37" t="s">
        <v>64</v>
      </c>
      <c r="C1412" s="37"/>
      <c r="D1412" s="38"/>
      <c r="E1412" s="15"/>
      <c r="F1412" s="33">
        <f>D1374*20%</f>
        <v>2.7520000000000002</v>
      </c>
      <c r="G1412" t="s">
        <v>65</v>
      </c>
    </row>
    <row r="1413" spans="1:7" ht="13.5" thickBot="1">
      <c r="A1413" s="9" t="s">
        <v>66</v>
      </c>
      <c r="B1413" s="32" t="s">
        <v>67</v>
      </c>
      <c r="C1413" s="39"/>
      <c r="D1413" s="10"/>
      <c r="E1413" s="15"/>
      <c r="F1413" s="40">
        <f>F1374*8.3%</f>
        <v>28.552000000000003</v>
      </c>
      <c r="G1413" t="s">
        <v>57</v>
      </c>
    </row>
    <row r="1414" spans="1:6" ht="13.5" thickBot="1">
      <c r="A1414" s="11" t="s">
        <v>66</v>
      </c>
      <c r="B1414" s="34" t="s">
        <v>68</v>
      </c>
      <c r="C1414" s="42"/>
      <c r="D1414" s="12"/>
      <c r="E1414" s="43"/>
      <c r="F1414" s="27"/>
    </row>
    <row r="1415" spans="1:7" ht="13.5" thickBot="1">
      <c r="A1415" s="15"/>
      <c r="B1415" s="44" t="s">
        <v>69</v>
      </c>
      <c r="C1415" s="45"/>
      <c r="D1415" s="16"/>
      <c r="E1415" s="15"/>
      <c r="F1415" s="46">
        <f>F1374*15%</f>
        <v>51.6</v>
      </c>
      <c r="G1415" t="s">
        <v>70</v>
      </c>
    </row>
    <row r="1416" spans="1:7" ht="13.5" thickBot="1">
      <c r="A1416" s="36"/>
      <c r="B1416" s="37" t="s">
        <v>71</v>
      </c>
      <c r="C1416" s="47"/>
      <c r="D1416" s="20"/>
      <c r="E1416" s="15"/>
      <c r="F1416" s="33">
        <f>F1374*20%</f>
        <v>68.8</v>
      </c>
      <c r="G1416" t="s">
        <v>70</v>
      </c>
    </row>
    <row r="1417" spans="1:7" ht="13.5" thickBot="1">
      <c r="A1417" s="9" t="s">
        <v>72</v>
      </c>
      <c r="B1417" s="48" t="s">
        <v>73</v>
      </c>
      <c r="C1417" s="42"/>
      <c r="D1417" s="12"/>
      <c r="E1417" s="15"/>
      <c r="F1417" s="46">
        <f>F1374*5%</f>
        <v>17.2</v>
      </c>
      <c r="G1417" t="s">
        <v>70</v>
      </c>
    </row>
    <row r="1418" spans="1:7" ht="13.5" thickBot="1">
      <c r="A1418" s="9" t="s">
        <v>74</v>
      </c>
      <c r="B1418" s="49" t="s">
        <v>75</v>
      </c>
      <c r="C1418" s="45"/>
      <c r="D1418" s="16"/>
      <c r="E1418" s="15"/>
      <c r="F1418" s="33">
        <f>F1374*10%</f>
        <v>34.4</v>
      </c>
      <c r="G1418" t="s">
        <v>70</v>
      </c>
    </row>
    <row r="1419" spans="1:7" ht="13.5" thickBot="1">
      <c r="A1419" s="9" t="s">
        <v>76</v>
      </c>
      <c r="B1419" s="49" t="s">
        <v>77</v>
      </c>
      <c r="C1419" s="45"/>
      <c r="D1419" s="16"/>
      <c r="E1419" s="15"/>
      <c r="F1419" s="33">
        <f>F1374*5%</f>
        <v>17.2</v>
      </c>
      <c r="G1419" t="s">
        <v>70</v>
      </c>
    </row>
    <row r="1420" spans="1:7" ht="13.5" thickBot="1">
      <c r="A1420" s="9" t="s">
        <v>78</v>
      </c>
      <c r="B1420" s="49" t="s">
        <v>79</v>
      </c>
      <c r="C1420" s="45"/>
      <c r="D1420" s="16"/>
      <c r="E1420" s="15"/>
      <c r="F1420" s="33">
        <f>F1374*25%</f>
        <v>86</v>
      </c>
      <c r="G1420" t="s">
        <v>70</v>
      </c>
    </row>
    <row r="1421" spans="1:7" ht="13.5" thickBot="1">
      <c r="A1421" s="9" t="s">
        <v>80</v>
      </c>
      <c r="B1421" s="49" t="s">
        <v>81</v>
      </c>
      <c r="C1421" s="45"/>
      <c r="D1421" s="16"/>
      <c r="E1421" s="15"/>
      <c r="F1421" s="33">
        <f>D1374*45%</f>
        <v>6.192</v>
      </c>
      <c r="G1421" t="s">
        <v>63</v>
      </c>
    </row>
    <row r="1422" spans="1:7" ht="13.5" thickBot="1">
      <c r="A1422" s="9" t="s">
        <v>82</v>
      </c>
      <c r="B1422" s="50" t="s">
        <v>83</v>
      </c>
      <c r="C1422" s="47"/>
      <c r="D1422" s="20"/>
      <c r="E1422" s="15"/>
      <c r="F1422" s="33">
        <f>F1374*5%</f>
        <v>17.2</v>
      </c>
      <c r="G1422" t="s">
        <v>70</v>
      </c>
    </row>
    <row r="1429" spans="1:7" ht="12.75">
      <c r="A1429" s="108" t="s">
        <v>0</v>
      </c>
      <c r="B1429" s="108"/>
      <c r="C1429" s="108"/>
      <c r="D1429" s="108"/>
      <c r="E1429" s="108"/>
      <c r="F1429" s="108"/>
      <c r="G1429" s="108"/>
    </row>
    <row r="1430" spans="1:7" ht="12.75">
      <c r="A1430" s="108" t="s">
        <v>95</v>
      </c>
      <c r="B1430" s="108"/>
      <c r="C1430" s="108"/>
      <c r="D1430" s="108"/>
      <c r="E1430" s="108"/>
      <c r="F1430" s="108"/>
      <c r="G1430" s="108"/>
    </row>
    <row r="1431" spans="1:7" ht="12.75">
      <c r="A1431" s="1"/>
      <c r="B1431" s="1"/>
      <c r="C1431" s="1"/>
      <c r="D1431" s="1"/>
      <c r="E1431" s="1"/>
      <c r="F1431" s="1"/>
      <c r="G1431" s="1"/>
    </row>
    <row r="1433" spans="1:6" ht="12.75">
      <c r="A1433" s="2" t="s">
        <v>1</v>
      </c>
      <c r="D1433" s="2" t="s">
        <v>2</v>
      </c>
      <c r="F1433" s="2" t="s">
        <v>3</v>
      </c>
    </row>
    <row r="1434" ht="13.5" thickBot="1">
      <c r="A1434" s="3"/>
    </row>
    <row r="1435" spans="1:6" ht="13.5" thickBot="1">
      <c r="A1435" s="109" t="s">
        <v>4</v>
      </c>
      <c r="B1435" s="107"/>
      <c r="C1435" s="6" t="s">
        <v>5</v>
      </c>
      <c r="D1435" s="7">
        <v>14.88</v>
      </c>
      <c r="E1435" s="8" t="s">
        <v>6</v>
      </c>
      <c r="F1435" s="7">
        <v>372</v>
      </c>
    </row>
    <row r="1436" spans="1:6" ht="13.5" thickBot="1">
      <c r="A1436" s="9" t="s">
        <v>7</v>
      </c>
      <c r="B1436" s="10"/>
      <c r="C1436" s="6" t="s">
        <v>8</v>
      </c>
      <c r="D1436" s="7">
        <f>F1436/25</f>
        <v>15.4752</v>
      </c>
      <c r="E1436" s="8" t="s">
        <v>9</v>
      </c>
      <c r="F1436" s="7">
        <f>F1435*1.04</f>
        <v>386.88</v>
      </c>
    </row>
    <row r="1437" spans="1:6" ht="13.5" thickBot="1">
      <c r="A1437" s="11" t="s">
        <v>10</v>
      </c>
      <c r="B1437" s="12"/>
      <c r="C1437" s="6" t="s">
        <v>11</v>
      </c>
      <c r="D1437" s="7">
        <f>F1437/25</f>
        <v>16.368000000000002</v>
      </c>
      <c r="E1437" s="8" t="s">
        <v>12</v>
      </c>
      <c r="F1437" s="7">
        <f>F1435*1.1</f>
        <v>409.20000000000005</v>
      </c>
    </row>
    <row r="1438" spans="1:6" ht="13.5" thickBot="1">
      <c r="A1438" s="13" t="s">
        <v>13</v>
      </c>
      <c r="B1438" s="10"/>
      <c r="C1438" s="6" t="s">
        <v>14</v>
      </c>
      <c r="D1438" s="7">
        <f>F1438/25</f>
        <v>16.9632</v>
      </c>
      <c r="E1438" s="8" t="s">
        <v>15</v>
      </c>
      <c r="F1438" s="7">
        <f>F1435*1.14</f>
        <v>424.08</v>
      </c>
    </row>
    <row r="1439" spans="1:4" ht="12.75">
      <c r="A1439" s="11" t="s">
        <v>16</v>
      </c>
      <c r="B1439" s="12"/>
      <c r="D1439" s="14"/>
    </row>
    <row r="1440" spans="1:4" ht="12.75">
      <c r="A1440" s="15" t="s">
        <v>17</v>
      </c>
      <c r="B1440" s="16"/>
      <c r="D1440" s="17"/>
    </row>
    <row r="1441" spans="1:4" ht="13.5" thickBot="1">
      <c r="A1441" s="15" t="s">
        <v>18</v>
      </c>
      <c r="B1441" s="16"/>
      <c r="D1441" s="18"/>
    </row>
    <row r="1442" spans="1:6" ht="13.5" thickBot="1">
      <c r="A1442" s="19" t="s">
        <v>19</v>
      </c>
      <c r="B1442" s="20"/>
      <c r="C1442" s="21" t="s">
        <v>20</v>
      </c>
      <c r="D1442" s="7">
        <f>F1442/25</f>
        <v>17.5584</v>
      </c>
      <c r="E1442" s="21" t="s">
        <v>21</v>
      </c>
      <c r="F1442" s="22">
        <f>F1435*1.18</f>
        <v>438.96</v>
      </c>
    </row>
    <row r="1443" spans="1:6" ht="13.5" thickBot="1">
      <c r="A1443" s="23" t="s">
        <v>22</v>
      </c>
      <c r="B1443" s="12"/>
      <c r="C1443" s="21" t="s">
        <v>23</v>
      </c>
      <c r="D1443" s="7">
        <f>F1443/25</f>
        <v>18.153599999999997</v>
      </c>
      <c r="E1443" s="21" t="s">
        <v>24</v>
      </c>
      <c r="F1443" s="7">
        <f>F1435*1.22</f>
        <v>453.84</v>
      </c>
    </row>
    <row r="1444" spans="1:6" ht="13.5" thickBot="1">
      <c r="A1444" s="24" t="s">
        <v>25</v>
      </c>
      <c r="B1444" s="20"/>
      <c r="C1444" s="25"/>
      <c r="D1444" s="17"/>
      <c r="E1444" s="25"/>
      <c r="F1444" s="26"/>
    </row>
    <row r="1445" spans="1:6" ht="13.5" thickBot="1">
      <c r="A1445" s="23" t="s">
        <v>26</v>
      </c>
      <c r="B1445" s="12"/>
      <c r="C1445" s="21" t="s">
        <v>27</v>
      </c>
      <c r="D1445" s="7">
        <f>F1445/25</f>
        <v>18.748800000000003</v>
      </c>
      <c r="E1445" s="21" t="s">
        <v>28</v>
      </c>
      <c r="F1445" s="7">
        <f>F1435*1.26</f>
        <v>468.72</v>
      </c>
    </row>
    <row r="1446" spans="1:6" ht="13.5" thickBot="1">
      <c r="A1446" s="24" t="s">
        <v>29</v>
      </c>
      <c r="B1446" s="20"/>
      <c r="C1446" s="25"/>
      <c r="D1446" s="27"/>
      <c r="E1446" s="25"/>
      <c r="F1446" s="26"/>
    </row>
    <row r="1447" spans="1:6" ht="13.5" thickBot="1">
      <c r="A1447" s="23" t="s">
        <v>30</v>
      </c>
      <c r="B1447" s="12"/>
      <c r="C1447" s="21" t="s">
        <v>31</v>
      </c>
      <c r="D1447" s="7">
        <f>F1447/25</f>
        <v>19.344</v>
      </c>
      <c r="E1447" s="21" t="s">
        <v>32</v>
      </c>
      <c r="F1447" s="7">
        <f>F1435*1.3</f>
        <v>483.6</v>
      </c>
    </row>
    <row r="1448" spans="1:2" ht="12.75">
      <c r="A1448" s="28" t="s">
        <v>33</v>
      </c>
      <c r="B1448" s="16"/>
    </row>
    <row r="1449" spans="1:2" ht="13.5" thickBot="1">
      <c r="A1449" s="29" t="s">
        <v>34</v>
      </c>
      <c r="B1449" s="20"/>
    </row>
    <row r="1451" spans="1:2" ht="12.75">
      <c r="A1451" s="2" t="s">
        <v>35</v>
      </c>
      <c r="B1451" s="2"/>
    </row>
    <row r="1453" spans="1:6" ht="12.75">
      <c r="A1453" s="2" t="s">
        <v>36</v>
      </c>
      <c r="F1453" s="2" t="s">
        <v>37</v>
      </c>
    </row>
    <row r="1454" ht="13.5" thickBot="1"/>
    <row r="1455" spans="1:6" ht="13.5" thickBot="1">
      <c r="A1455" s="13" t="s">
        <v>38</v>
      </c>
      <c r="B1455" s="10"/>
      <c r="E1455" s="30" t="s">
        <v>39</v>
      </c>
      <c r="F1455" s="31">
        <v>372</v>
      </c>
    </row>
    <row r="1456" spans="1:6" ht="13.5" thickBot="1">
      <c r="A1456" s="13" t="s">
        <v>40</v>
      </c>
      <c r="B1456" s="10"/>
      <c r="E1456" s="30" t="s">
        <v>41</v>
      </c>
      <c r="F1456" s="31">
        <f>F1455*1.04</f>
        <v>386.88</v>
      </c>
    </row>
    <row r="1457" spans="1:6" ht="13.5" thickBot="1">
      <c r="A1457" s="13" t="s">
        <v>42</v>
      </c>
      <c r="B1457" s="10"/>
      <c r="E1457" s="30" t="s">
        <v>43</v>
      </c>
      <c r="F1457" s="31">
        <f>F1455*1.15</f>
        <v>427.79999999999995</v>
      </c>
    </row>
    <row r="1458" spans="1:6" ht="13.5" thickBot="1">
      <c r="A1458" s="13" t="s">
        <v>44</v>
      </c>
      <c r="B1458" s="10"/>
      <c r="E1458" s="30" t="s">
        <v>45</v>
      </c>
      <c r="F1458" s="31">
        <f>F1455*1.2</f>
        <v>446.4</v>
      </c>
    </row>
    <row r="1459" spans="1:6" ht="13.5" thickBot="1">
      <c r="A1459" s="13" t="s">
        <v>46</v>
      </c>
      <c r="B1459" s="10"/>
      <c r="E1459" s="30" t="s">
        <v>47</v>
      </c>
      <c r="F1459" s="31">
        <f>F1455*1.26</f>
        <v>468.72</v>
      </c>
    </row>
    <row r="1460" spans="1:6" ht="13.5" thickBot="1">
      <c r="A1460" s="13" t="s">
        <v>48</v>
      </c>
      <c r="B1460" s="10"/>
      <c r="E1460" s="30" t="s">
        <v>49</v>
      </c>
      <c r="F1460" s="31">
        <f>F1455*1.3</f>
        <v>483.6</v>
      </c>
    </row>
    <row r="1462" ht="12.75">
      <c r="A1462" t="s">
        <v>50</v>
      </c>
    </row>
    <row r="1463" ht="12.75">
      <c r="A1463" t="s">
        <v>96</v>
      </c>
    </row>
    <row r="1465" ht="12.75">
      <c r="A1465" s="2" t="s">
        <v>51</v>
      </c>
    </row>
    <row r="1467" ht="13.5" thickBot="1"/>
    <row r="1468" spans="1:7" ht="13.5" thickBot="1">
      <c r="A1468" s="9" t="s">
        <v>52</v>
      </c>
      <c r="B1468" s="106" t="s">
        <v>53</v>
      </c>
      <c r="C1468" s="106"/>
      <c r="D1468" s="107"/>
      <c r="E1468" s="15"/>
      <c r="F1468" s="33">
        <f>F1435*10%</f>
        <v>37.2</v>
      </c>
      <c r="G1468" t="s">
        <v>54</v>
      </c>
    </row>
    <row r="1469" spans="1:7" ht="13.5" thickBot="1">
      <c r="A1469" s="9" t="s">
        <v>55</v>
      </c>
      <c r="B1469" s="4" t="s">
        <v>56</v>
      </c>
      <c r="C1469" s="32"/>
      <c r="D1469" s="5"/>
      <c r="E1469" s="15"/>
      <c r="F1469" s="33">
        <f>D1435*6%</f>
        <v>0.8928</v>
      </c>
      <c r="G1469" t="s">
        <v>57</v>
      </c>
    </row>
    <row r="1470" spans="1:7" ht="13.5" thickBot="1">
      <c r="A1470" s="9" t="s">
        <v>58</v>
      </c>
      <c r="B1470" s="4" t="s">
        <v>59</v>
      </c>
      <c r="C1470" s="32"/>
      <c r="D1470" s="5"/>
      <c r="E1470" s="15"/>
      <c r="F1470" s="33">
        <f>D1435*20%</f>
        <v>2.9760000000000004</v>
      </c>
      <c r="G1470" t="s">
        <v>57</v>
      </c>
    </row>
    <row r="1471" spans="1:7" ht="13.5" thickBot="1">
      <c r="A1471" s="9" t="s">
        <v>58</v>
      </c>
      <c r="B1471" s="106" t="s">
        <v>60</v>
      </c>
      <c r="C1471" s="106"/>
      <c r="D1471" s="107"/>
      <c r="E1471" s="15"/>
      <c r="F1471" s="33">
        <f>D1435*6%</f>
        <v>0.8928</v>
      </c>
      <c r="G1471" t="s">
        <v>57</v>
      </c>
    </row>
    <row r="1472" spans="1:7" ht="13.5" thickBot="1">
      <c r="A1472" s="11" t="s">
        <v>61</v>
      </c>
      <c r="B1472" s="34" t="s">
        <v>62</v>
      </c>
      <c r="C1472" s="34"/>
      <c r="D1472" s="35"/>
      <c r="E1472" s="15"/>
      <c r="F1472" s="33">
        <f>D1435*45%</f>
        <v>6.696000000000001</v>
      </c>
      <c r="G1472" t="s">
        <v>63</v>
      </c>
    </row>
    <row r="1473" spans="1:7" ht="13.5" thickBot="1">
      <c r="A1473" s="36"/>
      <c r="B1473" s="37" t="s">
        <v>64</v>
      </c>
      <c r="C1473" s="37"/>
      <c r="D1473" s="38"/>
      <c r="E1473" s="15"/>
      <c r="F1473" s="33">
        <f>D1435*20%</f>
        <v>2.9760000000000004</v>
      </c>
      <c r="G1473" t="s">
        <v>65</v>
      </c>
    </row>
    <row r="1474" spans="1:7" ht="13.5" thickBot="1">
      <c r="A1474" s="9" t="s">
        <v>66</v>
      </c>
      <c r="B1474" s="32" t="s">
        <v>67</v>
      </c>
      <c r="C1474" s="39"/>
      <c r="D1474" s="10"/>
      <c r="E1474" s="15"/>
      <c r="F1474" s="40">
        <f>F1435*8.3%</f>
        <v>30.876</v>
      </c>
      <c r="G1474" t="s">
        <v>57</v>
      </c>
    </row>
    <row r="1475" spans="1:6" ht="13.5" thickBot="1">
      <c r="A1475" s="11" t="s">
        <v>66</v>
      </c>
      <c r="B1475" s="34" t="s">
        <v>68</v>
      </c>
      <c r="C1475" s="42"/>
      <c r="D1475" s="12"/>
      <c r="E1475" s="43"/>
      <c r="F1475" s="27"/>
    </row>
    <row r="1476" spans="1:7" ht="13.5" thickBot="1">
      <c r="A1476" s="15"/>
      <c r="B1476" s="44" t="s">
        <v>69</v>
      </c>
      <c r="C1476" s="45"/>
      <c r="D1476" s="16"/>
      <c r="E1476" s="15"/>
      <c r="F1476" s="46">
        <f>F1435*15%</f>
        <v>55.8</v>
      </c>
      <c r="G1476" t="s">
        <v>70</v>
      </c>
    </row>
    <row r="1477" spans="1:7" ht="13.5" thickBot="1">
      <c r="A1477" s="36"/>
      <c r="B1477" s="37" t="s">
        <v>71</v>
      </c>
      <c r="C1477" s="47"/>
      <c r="D1477" s="20"/>
      <c r="E1477" s="15"/>
      <c r="F1477" s="33">
        <f>F1435*20%</f>
        <v>74.4</v>
      </c>
      <c r="G1477" t="s">
        <v>70</v>
      </c>
    </row>
    <row r="1478" spans="1:7" ht="13.5" thickBot="1">
      <c r="A1478" s="9" t="s">
        <v>72</v>
      </c>
      <c r="B1478" s="48" t="s">
        <v>73</v>
      </c>
      <c r="C1478" s="42"/>
      <c r="D1478" s="12"/>
      <c r="E1478" s="15"/>
      <c r="F1478" s="46">
        <f>F1435*5%</f>
        <v>18.6</v>
      </c>
      <c r="G1478" t="s">
        <v>70</v>
      </c>
    </row>
    <row r="1479" spans="1:7" ht="13.5" thickBot="1">
      <c r="A1479" s="9" t="s">
        <v>74</v>
      </c>
      <c r="B1479" s="49" t="s">
        <v>75</v>
      </c>
      <c r="C1479" s="45"/>
      <c r="D1479" s="16"/>
      <c r="E1479" s="15"/>
      <c r="F1479" s="33">
        <f>F1435*10%</f>
        <v>37.2</v>
      </c>
      <c r="G1479" t="s">
        <v>70</v>
      </c>
    </row>
    <row r="1480" spans="1:7" ht="13.5" thickBot="1">
      <c r="A1480" s="9" t="s">
        <v>76</v>
      </c>
      <c r="B1480" s="49" t="s">
        <v>77</v>
      </c>
      <c r="C1480" s="45"/>
      <c r="D1480" s="16"/>
      <c r="E1480" s="15"/>
      <c r="F1480" s="33">
        <f>F1435*5%</f>
        <v>18.6</v>
      </c>
      <c r="G1480" t="s">
        <v>70</v>
      </c>
    </row>
    <row r="1481" spans="1:7" ht="13.5" thickBot="1">
      <c r="A1481" s="9" t="s">
        <v>78</v>
      </c>
      <c r="B1481" s="49" t="s">
        <v>79</v>
      </c>
      <c r="C1481" s="45"/>
      <c r="D1481" s="16"/>
      <c r="E1481" s="15"/>
      <c r="F1481" s="33">
        <f>F1435*25%</f>
        <v>93</v>
      </c>
      <c r="G1481" t="s">
        <v>70</v>
      </c>
    </row>
    <row r="1482" spans="1:7" ht="13.5" thickBot="1">
      <c r="A1482" s="9" t="s">
        <v>80</v>
      </c>
      <c r="B1482" s="49" t="s">
        <v>81</v>
      </c>
      <c r="C1482" s="45"/>
      <c r="D1482" s="16"/>
      <c r="E1482" s="15"/>
      <c r="F1482" s="33">
        <f>D1435*45%</f>
        <v>6.696000000000001</v>
      </c>
      <c r="G1482" t="s">
        <v>63</v>
      </c>
    </row>
    <row r="1483" spans="1:7" ht="13.5" thickBot="1">
      <c r="A1483" s="9" t="s">
        <v>82</v>
      </c>
      <c r="B1483" s="50" t="s">
        <v>83</v>
      </c>
      <c r="C1483" s="47"/>
      <c r="D1483" s="20"/>
      <c r="E1483" s="15"/>
      <c r="F1483" s="33">
        <f>F1435*5%</f>
        <v>18.6</v>
      </c>
      <c r="G1483" t="s">
        <v>70</v>
      </c>
    </row>
    <row r="1490" spans="1:7" ht="12.75">
      <c r="A1490" s="108" t="s">
        <v>0</v>
      </c>
      <c r="B1490" s="108"/>
      <c r="C1490" s="108"/>
      <c r="D1490" s="108"/>
      <c r="E1490" s="108"/>
      <c r="F1490" s="108"/>
      <c r="G1490" s="108"/>
    </row>
    <row r="1491" spans="1:7" ht="12.75">
      <c r="A1491" s="108" t="s">
        <v>97</v>
      </c>
      <c r="B1491" s="108"/>
      <c r="C1491" s="108"/>
      <c r="D1491" s="108"/>
      <c r="E1491" s="108"/>
      <c r="F1491" s="108"/>
      <c r="G1491" s="108"/>
    </row>
    <row r="1492" spans="1:7" ht="12.75">
      <c r="A1492" s="1"/>
      <c r="B1492" s="1"/>
      <c r="C1492" s="1"/>
      <c r="D1492" s="1"/>
      <c r="E1492" s="1"/>
      <c r="F1492" s="1"/>
      <c r="G1492" s="1"/>
    </row>
    <row r="1494" spans="1:6" ht="12.75">
      <c r="A1494" s="2" t="s">
        <v>1</v>
      </c>
      <c r="D1494" s="2" t="s">
        <v>2</v>
      </c>
      <c r="F1494" s="2" t="s">
        <v>3</v>
      </c>
    </row>
    <row r="1495" ht="13.5" thickBot="1">
      <c r="A1495" s="3"/>
    </row>
    <row r="1496" spans="1:6" ht="13.5" thickBot="1">
      <c r="A1496" s="109" t="s">
        <v>4</v>
      </c>
      <c r="B1496" s="107"/>
      <c r="C1496" s="6" t="s">
        <v>5</v>
      </c>
      <c r="D1496" s="7">
        <v>16</v>
      </c>
      <c r="E1496" s="8" t="s">
        <v>6</v>
      </c>
      <c r="F1496" s="7">
        <v>400</v>
      </c>
    </row>
    <row r="1497" spans="1:6" ht="13.5" thickBot="1">
      <c r="A1497" s="9" t="s">
        <v>7</v>
      </c>
      <c r="B1497" s="10"/>
      <c r="C1497" s="6" t="s">
        <v>8</v>
      </c>
      <c r="D1497" s="7">
        <f>F1497/25</f>
        <v>16.64</v>
      </c>
      <c r="E1497" s="8" t="s">
        <v>9</v>
      </c>
      <c r="F1497" s="7">
        <f>F1496*1.04</f>
        <v>416</v>
      </c>
    </row>
    <row r="1498" spans="1:6" ht="13.5" thickBot="1">
      <c r="A1498" s="11" t="s">
        <v>10</v>
      </c>
      <c r="B1498" s="12"/>
      <c r="C1498" s="6" t="s">
        <v>11</v>
      </c>
      <c r="D1498" s="7">
        <f>F1498/25</f>
        <v>17.6</v>
      </c>
      <c r="E1498" s="8" t="s">
        <v>12</v>
      </c>
      <c r="F1498" s="7">
        <f>F1496*1.1</f>
        <v>440.00000000000006</v>
      </c>
    </row>
    <row r="1499" spans="1:6" ht="13.5" thickBot="1">
      <c r="A1499" s="13" t="s">
        <v>13</v>
      </c>
      <c r="B1499" s="10"/>
      <c r="C1499" s="6" t="s">
        <v>14</v>
      </c>
      <c r="D1499" s="7">
        <f>F1499/25</f>
        <v>18.24</v>
      </c>
      <c r="E1499" s="8" t="s">
        <v>15</v>
      </c>
      <c r="F1499" s="7">
        <f>F1496*1.14</f>
        <v>455.99999999999994</v>
      </c>
    </row>
    <row r="1500" spans="1:4" ht="12.75">
      <c r="A1500" s="11" t="s">
        <v>16</v>
      </c>
      <c r="B1500" s="12"/>
      <c r="D1500" s="14"/>
    </row>
    <row r="1501" spans="1:4" ht="12.75">
      <c r="A1501" s="15" t="s">
        <v>17</v>
      </c>
      <c r="B1501" s="16"/>
      <c r="D1501" s="17"/>
    </row>
    <row r="1502" spans="1:4" ht="13.5" thickBot="1">
      <c r="A1502" s="15" t="s">
        <v>18</v>
      </c>
      <c r="B1502" s="16"/>
      <c r="D1502" s="18"/>
    </row>
    <row r="1503" spans="1:6" ht="13.5" thickBot="1">
      <c r="A1503" s="19" t="s">
        <v>19</v>
      </c>
      <c r="B1503" s="20"/>
      <c r="C1503" s="21" t="s">
        <v>20</v>
      </c>
      <c r="D1503" s="7">
        <f>F1503/25</f>
        <v>18.88</v>
      </c>
      <c r="E1503" s="21" t="s">
        <v>21</v>
      </c>
      <c r="F1503" s="22">
        <f>F1496*1.18</f>
        <v>472</v>
      </c>
    </row>
    <row r="1504" spans="1:6" ht="13.5" thickBot="1">
      <c r="A1504" s="23" t="s">
        <v>22</v>
      </c>
      <c r="B1504" s="12"/>
      <c r="C1504" s="21" t="s">
        <v>23</v>
      </c>
      <c r="D1504" s="7">
        <f>F1504/25</f>
        <v>19.52</v>
      </c>
      <c r="E1504" s="21" t="s">
        <v>24</v>
      </c>
      <c r="F1504" s="7">
        <f>F1496*1.22</f>
        <v>488</v>
      </c>
    </row>
    <row r="1505" spans="1:6" ht="13.5" thickBot="1">
      <c r="A1505" s="24" t="s">
        <v>25</v>
      </c>
      <c r="B1505" s="20"/>
      <c r="C1505" s="25"/>
      <c r="D1505" s="17"/>
      <c r="E1505" s="25"/>
      <c r="F1505" s="26"/>
    </row>
    <row r="1506" spans="1:6" ht="13.5" thickBot="1">
      <c r="A1506" s="23" t="s">
        <v>26</v>
      </c>
      <c r="B1506" s="12"/>
      <c r="C1506" s="21" t="s">
        <v>27</v>
      </c>
      <c r="D1506" s="7">
        <f>F1506/25</f>
        <v>20.16</v>
      </c>
      <c r="E1506" s="21" t="s">
        <v>28</v>
      </c>
      <c r="F1506" s="7">
        <f>F1496*1.26</f>
        <v>504</v>
      </c>
    </row>
    <row r="1507" spans="1:6" ht="13.5" thickBot="1">
      <c r="A1507" s="24" t="s">
        <v>29</v>
      </c>
      <c r="B1507" s="20"/>
      <c r="C1507" s="25"/>
      <c r="D1507" s="27"/>
      <c r="E1507" s="25"/>
      <c r="F1507" s="26"/>
    </row>
    <row r="1508" spans="1:6" ht="13.5" thickBot="1">
      <c r="A1508" s="23" t="s">
        <v>30</v>
      </c>
      <c r="B1508" s="12"/>
      <c r="C1508" s="21" t="s">
        <v>31</v>
      </c>
      <c r="D1508" s="7">
        <f>F1508/25</f>
        <v>20.8</v>
      </c>
      <c r="E1508" s="21" t="s">
        <v>32</v>
      </c>
      <c r="F1508" s="7">
        <f>F1496*1.3</f>
        <v>520</v>
      </c>
    </row>
    <row r="1509" spans="1:2" ht="12.75">
      <c r="A1509" s="28" t="s">
        <v>33</v>
      </c>
      <c r="B1509" s="16"/>
    </row>
    <row r="1510" spans="1:2" ht="13.5" thickBot="1">
      <c r="A1510" s="29" t="s">
        <v>34</v>
      </c>
      <c r="B1510" s="20"/>
    </row>
    <row r="1512" spans="1:2" ht="12.75">
      <c r="A1512" s="2" t="s">
        <v>35</v>
      </c>
      <c r="B1512" s="2"/>
    </row>
    <row r="1514" spans="1:6" ht="12.75">
      <c r="A1514" s="2" t="s">
        <v>36</v>
      </c>
      <c r="F1514" s="2" t="s">
        <v>37</v>
      </c>
    </row>
    <row r="1515" ht="13.5" thickBot="1"/>
    <row r="1516" spans="1:6" ht="13.5" thickBot="1">
      <c r="A1516" s="13" t="s">
        <v>38</v>
      </c>
      <c r="B1516" s="10"/>
      <c r="E1516" s="30" t="s">
        <v>39</v>
      </c>
      <c r="F1516" s="31">
        <v>344</v>
      </c>
    </row>
    <row r="1517" spans="1:6" ht="13.5" thickBot="1">
      <c r="A1517" s="13" t="s">
        <v>40</v>
      </c>
      <c r="B1517" s="10"/>
      <c r="E1517" s="30" t="s">
        <v>41</v>
      </c>
      <c r="F1517" s="31">
        <f>F1516*1.04</f>
        <v>357.76</v>
      </c>
    </row>
    <row r="1518" spans="1:6" ht="13.5" thickBot="1">
      <c r="A1518" s="13" t="s">
        <v>42</v>
      </c>
      <c r="B1518" s="10"/>
      <c r="E1518" s="30" t="s">
        <v>43</v>
      </c>
      <c r="F1518" s="31">
        <f>F1516*1.15</f>
        <v>395.59999999999997</v>
      </c>
    </row>
    <row r="1519" spans="1:6" ht="13.5" thickBot="1">
      <c r="A1519" s="13" t="s">
        <v>44</v>
      </c>
      <c r="B1519" s="10"/>
      <c r="E1519" s="30" t="s">
        <v>45</v>
      </c>
      <c r="F1519" s="31">
        <f>F1516*1.2</f>
        <v>412.8</v>
      </c>
    </row>
    <row r="1520" spans="1:6" ht="13.5" thickBot="1">
      <c r="A1520" s="13" t="s">
        <v>46</v>
      </c>
      <c r="B1520" s="10"/>
      <c r="E1520" s="30" t="s">
        <v>47</v>
      </c>
      <c r="F1520" s="31">
        <f>F1516*1.26</f>
        <v>433.44</v>
      </c>
    </row>
    <row r="1521" spans="1:6" ht="13.5" thickBot="1">
      <c r="A1521" s="13" t="s">
        <v>48</v>
      </c>
      <c r="B1521" s="10"/>
      <c r="E1521" s="30" t="s">
        <v>49</v>
      </c>
      <c r="F1521" s="31">
        <f>F1516*1.3</f>
        <v>447.2</v>
      </c>
    </row>
    <row r="1523" ht="12.75">
      <c r="A1523" t="s">
        <v>50</v>
      </c>
    </row>
    <row r="1524" ht="12.75">
      <c r="A1524" t="s">
        <v>94</v>
      </c>
    </row>
    <row r="1526" ht="12.75">
      <c r="A1526" s="2" t="s">
        <v>51</v>
      </c>
    </row>
    <row r="1528" ht="13.5" thickBot="1"/>
    <row r="1529" spans="1:7" ht="13.5" thickBot="1">
      <c r="A1529" s="9" t="s">
        <v>52</v>
      </c>
      <c r="B1529" s="106" t="s">
        <v>53</v>
      </c>
      <c r="C1529" s="106"/>
      <c r="D1529" s="107"/>
      <c r="E1529" s="15"/>
      <c r="F1529" s="33">
        <f>F1496*10%</f>
        <v>40</v>
      </c>
      <c r="G1529" t="s">
        <v>54</v>
      </c>
    </row>
    <row r="1530" spans="1:7" ht="13.5" thickBot="1">
      <c r="A1530" s="9" t="s">
        <v>55</v>
      </c>
      <c r="B1530" s="4" t="s">
        <v>56</v>
      </c>
      <c r="C1530" s="32"/>
      <c r="D1530" s="5"/>
      <c r="E1530" s="15"/>
      <c r="F1530" s="33">
        <f>D1496*6%</f>
        <v>0.96</v>
      </c>
      <c r="G1530" t="s">
        <v>57</v>
      </c>
    </row>
    <row r="1531" spans="1:7" ht="13.5" thickBot="1">
      <c r="A1531" s="9" t="s">
        <v>58</v>
      </c>
      <c r="B1531" s="4" t="s">
        <v>59</v>
      </c>
      <c r="C1531" s="32"/>
      <c r="D1531" s="5"/>
      <c r="E1531" s="15"/>
      <c r="F1531" s="33">
        <f>D1496*20%</f>
        <v>3.2</v>
      </c>
      <c r="G1531" t="s">
        <v>57</v>
      </c>
    </row>
    <row r="1532" spans="1:7" ht="13.5" thickBot="1">
      <c r="A1532" s="9" t="s">
        <v>58</v>
      </c>
      <c r="B1532" s="106" t="s">
        <v>60</v>
      </c>
      <c r="C1532" s="106"/>
      <c r="D1532" s="107"/>
      <c r="E1532" s="15"/>
      <c r="F1532" s="33">
        <f>D1496*6%</f>
        <v>0.96</v>
      </c>
      <c r="G1532" t="s">
        <v>57</v>
      </c>
    </row>
    <row r="1533" spans="1:7" ht="13.5" thickBot="1">
      <c r="A1533" s="11" t="s">
        <v>61</v>
      </c>
      <c r="B1533" s="34" t="s">
        <v>62</v>
      </c>
      <c r="C1533" s="34"/>
      <c r="D1533" s="35"/>
      <c r="E1533" s="15"/>
      <c r="F1533" s="33">
        <f>D1496*45%</f>
        <v>7.2</v>
      </c>
      <c r="G1533" t="s">
        <v>63</v>
      </c>
    </row>
    <row r="1534" spans="1:7" ht="13.5" thickBot="1">
      <c r="A1534" s="36"/>
      <c r="B1534" s="37" t="s">
        <v>64</v>
      </c>
      <c r="C1534" s="37"/>
      <c r="D1534" s="38"/>
      <c r="E1534" s="15"/>
      <c r="F1534" s="33">
        <f>D1496*20%</f>
        <v>3.2</v>
      </c>
      <c r="G1534" t="s">
        <v>65</v>
      </c>
    </row>
    <row r="1535" spans="1:7" ht="13.5" thickBot="1">
      <c r="A1535" s="9" t="s">
        <v>66</v>
      </c>
      <c r="B1535" s="32" t="s">
        <v>67</v>
      </c>
      <c r="C1535" s="39"/>
      <c r="D1535" s="10"/>
      <c r="E1535" s="15"/>
      <c r="F1535" s="40">
        <f>F1496*8.3%</f>
        <v>33.2</v>
      </c>
      <c r="G1535" t="s">
        <v>57</v>
      </c>
    </row>
    <row r="1536" spans="1:6" ht="13.5" thickBot="1">
      <c r="A1536" s="11" t="s">
        <v>66</v>
      </c>
      <c r="B1536" s="34" t="s">
        <v>68</v>
      </c>
      <c r="C1536" s="42"/>
      <c r="D1536" s="12"/>
      <c r="E1536" s="43"/>
      <c r="F1536" s="27"/>
    </row>
    <row r="1537" spans="1:7" ht="13.5" thickBot="1">
      <c r="A1537" s="15"/>
      <c r="B1537" s="44" t="s">
        <v>69</v>
      </c>
      <c r="C1537" s="45"/>
      <c r="D1537" s="16"/>
      <c r="E1537" s="15"/>
      <c r="F1537" s="46">
        <f>F1496*15%</f>
        <v>60</v>
      </c>
      <c r="G1537" t="s">
        <v>70</v>
      </c>
    </row>
    <row r="1538" spans="1:7" ht="13.5" thickBot="1">
      <c r="A1538" s="36"/>
      <c r="B1538" s="37" t="s">
        <v>71</v>
      </c>
      <c r="C1538" s="47"/>
      <c r="D1538" s="20"/>
      <c r="E1538" s="15"/>
      <c r="F1538" s="33">
        <f>F1496*20%</f>
        <v>80</v>
      </c>
      <c r="G1538" t="s">
        <v>70</v>
      </c>
    </row>
    <row r="1539" spans="1:7" ht="13.5" thickBot="1">
      <c r="A1539" s="9" t="s">
        <v>72</v>
      </c>
      <c r="B1539" s="48" t="s">
        <v>73</v>
      </c>
      <c r="C1539" s="42"/>
      <c r="D1539" s="12"/>
      <c r="E1539" s="15"/>
      <c r="F1539" s="46">
        <f>F1496*5%</f>
        <v>20</v>
      </c>
      <c r="G1539" t="s">
        <v>70</v>
      </c>
    </row>
    <row r="1540" spans="1:7" ht="13.5" thickBot="1">
      <c r="A1540" s="9" t="s">
        <v>74</v>
      </c>
      <c r="B1540" s="49" t="s">
        <v>75</v>
      </c>
      <c r="C1540" s="45"/>
      <c r="D1540" s="16"/>
      <c r="E1540" s="15"/>
      <c r="F1540" s="33">
        <f>F1496*10%</f>
        <v>40</v>
      </c>
      <c r="G1540" t="s">
        <v>70</v>
      </c>
    </row>
    <row r="1541" spans="1:7" ht="13.5" thickBot="1">
      <c r="A1541" s="9" t="s">
        <v>76</v>
      </c>
      <c r="B1541" s="49" t="s">
        <v>77</v>
      </c>
      <c r="C1541" s="45"/>
      <c r="D1541" s="16"/>
      <c r="E1541" s="15"/>
      <c r="F1541" s="33">
        <f>F1496*5%</f>
        <v>20</v>
      </c>
      <c r="G1541" t="s">
        <v>70</v>
      </c>
    </row>
    <row r="1542" spans="1:7" ht="13.5" thickBot="1">
      <c r="A1542" s="9" t="s">
        <v>78</v>
      </c>
      <c r="B1542" s="49" t="s">
        <v>79</v>
      </c>
      <c r="C1542" s="45"/>
      <c r="D1542" s="16"/>
      <c r="E1542" s="15"/>
      <c r="F1542" s="33">
        <f>F1496*25%</f>
        <v>100</v>
      </c>
      <c r="G1542" t="s">
        <v>70</v>
      </c>
    </row>
    <row r="1543" spans="1:7" ht="13.5" thickBot="1">
      <c r="A1543" s="9" t="s">
        <v>80</v>
      </c>
      <c r="B1543" s="49" t="s">
        <v>81</v>
      </c>
      <c r="C1543" s="45"/>
      <c r="D1543" s="16"/>
      <c r="E1543" s="15"/>
      <c r="F1543" s="33">
        <f>D1496*45%</f>
        <v>7.2</v>
      </c>
      <c r="G1543" t="s">
        <v>63</v>
      </c>
    </row>
    <row r="1544" spans="1:7" ht="13.5" thickBot="1">
      <c r="A1544" s="9" t="s">
        <v>82</v>
      </c>
      <c r="B1544" s="50" t="s">
        <v>83</v>
      </c>
      <c r="C1544" s="47"/>
      <c r="D1544" s="20"/>
      <c r="E1544" s="15"/>
      <c r="F1544" s="33">
        <f>F1496*5%</f>
        <v>20</v>
      </c>
      <c r="G1544" t="s">
        <v>70</v>
      </c>
    </row>
    <row r="1554" spans="1:7" ht="12.75">
      <c r="A1554" s="108" t="s">
        <v>0</v>
      </c>
      <c r="B1554" s="108"/>
      <c r="C1554" s="108"/>
      <c r="D1554" s="108"/>
      <c r="E1554" s="108"/>
      <c r="F1554" s="108"/>
      <c r="G1554" s="108"/>
    </row>
    <row r="1555" spans="1:7" ht="12.75">
      <c r="A1555" s="108" t="s">
        <v>98</v>
      </c>
      <c r="B1555" s="108"/>
      <c r="C1555" s="108"/>
      <c r="D1555" s="108"/>
      <c r="E1555" s="108"/>
      <c r="F1555" s="108"/>
      <c r="G1555" s="108"/>
    </row>
    <row r="1556" spans="1:7" ht="12.75">
      <c r="A1556" s="1"/>
      <c r="B1556" s="1"/>
      <c r="C1556" s="1"/>
      <c r="D1556" s="1"/>
      <c r="E1556" s="1"/>
      <c r="F1556" s="1"/>
      <c r="G1556" s="1"/>
    </row>
    <row r="1558" spans="1:6" ht="12.75">
      <c r="A1558" s="2" t="s">
        <v>1</v>
      </c>
      <c r="D1558" s="2" t="s">
        <v>2</v>
      </c>
      <c r="F1558" s="2" t="s">
        <v>3</v>
      </c>
    </row>
    <row r="1559" ht="13.5" thickBot="1">
      <c r="A1559" s="3"/>
    </row>
    <row r="1560" spans="1:6" ht="13.5" thickBot="1">
      <c r="A1560" s="109" t="s">
        <v>4</v>
      </c>
      <c r="B1560" s="107"/>
      <c r="C1560" s="6" t="s">
        <v>5</v>
      </c>
      <c r="D1560" s="7">
        <v>17.12</v>
      </c>
      <c r="E1560" s="8" t="s">
        <v>6</v>
      </c>
      <c r="F1560" s="7">
        <v>428</v>
      </c>
    </row>
    <row r="1561" spans="1:6" ht="13.5" thickBot="1">
      <c r="A1561" s="9" t="s">
        <v>7</v>
      </c>
      <c r="B1561" s="10"/>
      <c r="C1561" s="6" t="s">
        <v>8</v>
      </c>
      <c r="D1561" s="7">
        <f>F1561/25</f>
        <v>17.8048</v>
      </c>
      <c r="E1561" s="8" t="s">
        <v>9</v>
      </c>
      <c r="F1561" s="7">
        <f>F1560*1.04</f>
        <v>445.12</v>
      </c>
    </row>
    <row r="1562" spans="1:6" ht="13.5" thickBot="1">
      <c r="A1562" s="11" t="s">
        <v>10</v>
      </c>
      <c r="B1562" s="12"/>
      <c r="C1562" s="6" t="s">
        <v>11</v>
      </c>
      <c r="D1562" s="7">
        <f>F1562/25</f>
        <v>18.832</v>
      </c>
      <c r="E1562" s="8" t="s">
        <v>12</v>
      </c>
      <c r="F1562" s="7">
        <f>F1560*1.1</f>
        <v>470.8</v>
      </c>
    </row>
    <row r="1563" spans="1:6" ht="13.5" thickBot="1">
      <c r="A1563" s="13" t="s">
        <v>13</v>
      </c>
      <c r="B1563" s="10"/>
      <c r="C1563" s="6" t="s">
        <v>14</v>
      </c>
      <c r="D1563" s="7">
        <f>F1563/25</f>
        <v>19.5168</v>
      </c>
      <c r="E1563" s="8" t="s">
        <v>15</v>
      </c>
      <c r="F1563" s="7">
        <f>F1560*1.14</f>
        <v>487.91999999999996</v>
      </c>
    </row>
    <row r="1564" spans="1:4" ht="12.75">
      <c r="A1564" s="11" t="s">
        <v>16</v>
      </c>
      <c r="B1564" s="12"/>
      <c r="D1564" s="14"/>
    </row>
    <row r="1565" spans="1:4" ht="12.75">
      <c r="A1565" s="15" t="s">
        <v>17</v>
      </c>
      <c r="B1565" s="16"/>
      <c r="D1565" s="17"/>
    </row>
    <row r="1566" spans="1:4" ht="13.5" thickBot="1">
      <c r="A1566" s="15" t="s">
        <v>18</v>
      </c>
      <c r="B1566" s="16"/>
      <c r="D1566" s="18"/>
    </row>
    <row r="1567" spans="1:6" ht="13.5" thickBot="1">
      <c r="A1567" s="19" t="s">
        <v>19</v>
      </c>
      <c r="B1567" s="20"/>
      <c r="C1567" s="21" t="s">
        <v>20</v>
      </c>
      <c r="D1567" s="7">
        <f>F1567/25</f>
        <v>20.2016</v>
      </c>
      <c r="E1567" s="21" t="s">
        <v>21</v>
      </c>
      <c r="F1567" s="22">
        <f>F1560*1.18</f>
        <v>505.03999999999996</v>
      </c>
    </row>
    <row r="1568" spans="1:6" ht="13.5" thickBot="1">
      <c r="A1568" s="23" t="s">
        <v>22</v>
      </c>
      <c r="B1568" s="12"/>
      <c r="C1568" s="21" t="s">
        <v>23</v>
      </c>
      <c r="D1568" s="7">
        <f>F1568/25</f>
        <v>20.8864</v>
      </c>
      <c r="E1568" s="21" t="s">
        <v>24</v>
      </c>
      <c r="F1568" s="7">
        <f>F1560*1.22</f>
        <v>522.16</v>
      </c>
    </row>
    <row r="1569" spans="1:6" ht="13.5" thickBot="1">
      <c r="A1569" s="24" t="s">
        <v>25</v>
      </c>
      <c r="B1569" s="20"/>
      <c r="C1569" s="25"/>
      <c r="D1569" s="17"/>
      <c r="E1569" s="25"/>
      <c r="F1569" s="26"/>
    </row>
    <row r="1570" spans="1:6" ht="13.5" thickBot="1">
      <c r="A1570" s="23" t="s">
        <v>26</v>
      </c>
      <c r="B1570" s="12"/>
      <c r="C1570" s="21" t="s">
        <v>27</v>
      </c>
      <c r="D1570" s="7">
        <f>F1570/25</f>
        <v>21.571199999999997</v>
      </c>
      <c r="E1570" s="21" t="s">
        <v>28</v>
      </c>
      <c r="F1570" s="7">
        <f>F1560*1.26</f>
        <v>539.28</v>
      </c>
    </row>
    <row r="1571" spans="1:6" ht="13.5" thickBot="1">
      <c r="A1571" s="24" t="s">
        <v>29</v>
      </c>
      <c r="B1571" s="20"/>
      <c r="C1571" s="25"/>
      <c r="D1571" s="27"/>
      <c r="E1571" s="25"/>
      <c r="F1571" s="26"/>
    </row>
    <row r="1572" spans="1:6" ht="13.5" thickBot="1">
      <c r="A1572" s="23" t="s">
        <v>30</v>
      </c>
      <c r="B1572" s="12"/>
      <c r="C1572" s="21" t="s">
        <v>31</v>
      </c>
      <c r="D1572" s="7">
        <f>F1572/25</f>
        <v>22.256</v>
      </c>
      <c r="E1572" s="21" t="s">
        <v>32</v>
      </c>
      <c r="F1572" s="7">
        <f>F1560*1.3</f>
        <v>556.4</v>
      </c>
    </row>
    <row r="1573" spans="1:2" ht="12.75">
      <c r="A1573" s="28" t="s">
        <v>33</v>
      </c>
      <c r="B1573" s="16"/>
    </row>
    <row r="1574" spans="1:2" ht="13.5" thickBot="1">
      <c r="A1574" s="29" t="s">
        <v>34</v>
      </c>
      <c r="B1574" s="20"/>
    </row>
    <row r="1576" spans="1:2" ht="12.75">
      <c r="A1576" s="2" t="s">
        <v>35</v>
      </c>
      <c r="B1576" s="2"/>
    </row>
    <row r="1578" spans="1:6" ht="12.75">
      <c r="A1578" s="2" t="s">
        <v>36</v>
      </c>
      <c r="F1578" s="2" t="s">
        <v>37</v>
      </c>
    </row>
    <row r="1579" ht="13.5" thickBot="1"/>
    <row r="1580" spans="1:6" ht="13.5" thickBot="1">
      <c r="A1580" s="13" t="s">
        <v>38</v>
      </c>
      <c r="B1580" s="10"/>
      <c r="E1580" s="30" t="s">
        <v>39</v>
      </c>
      <c r="F1580" s="31">
        <v>428</v>
      </c>
    </row>
    <row r="1581" spans="1:6" ht="13.5" thickBot="1">
      <c r="A1581" s="13" t="s">
        <v>40</v>
      </c>
      <c r="B1581" s="10"/>
      <c r="E1581" s="30" t="s">
        <v>41</v>
      </c>
      <c r="F1581" s="31">
        <f>F1580*1.04</f>
        <v>445.12</v>
      </c>
    </row>
    <row r="1582" spans="1:6" ht="13.5" thickBot="1">
      <c r="A1582" s="13" t="s">
        <v>42</v>
      </c>
      <c r="B1582" s="10"/>
      <c r="E1582" s="30" t="s">
        <v>43</v>
      </c>
      <c r="F1582" s="31">
        <f>F1580*1.15</f>
        <v>492.2</v>
      </c>
    </row>
    <row r="1583" spans="1:6" ht="13.5" thickBot="1">
      <c r="A1583" s="13" t="s">
        <v>44</v>
      </c>
      <c r="B1583" s="10"/>
      <c r="E1583" s="30" t="s">
        <v>45</v>
      </c>
      <c r="F1583" s="31">
        <f>F1580*1.2</f>
        <v>513.6</v>
      </c>
    </row>
    <row r="1584" spans="1:6" ht="13.5" thickBot="1">
      <c r="A1584" s="13" t="s">
        <v>46</v>
      </c>
      <c r="B1584" s="10"/>
      <c r="E1584" s="30" t="s">
        <v>47</v>
      </c>
      <c r="F1584" s="31">
        <f>F1580*1.26</f>
        <v>539.28</v>
      </c>
    </row>
    <row r="1585" spans="1:6" ht="13.5" thickBot="1">
      <c r="A1585" s="13" t="s">
        <v>48</v>
      </c>
      <c r="B1585" s="10"/>
      <c r="E1585" s="30" t="s">
        <v>49</v>
      </c>
      <c r="F1585" s="31">
        <f>F1580*1.3</f>
        <v>556.4</v>
      </c>
    </row>
    <row r="1587" ht="12.75">
      <c r="A1587" t="s">
        <v>50</v>
      </c>
    </row>
    <row r="1588" ht="12.75">
      <c r="A1588" t="s">
        <v>99</v>
      </c>
    </row>
    <row r="1590" ht="12.75">
      <c r="A1590" s="2" t="s">
        <v>51</v>
      </c>
    </row>
    <row r="1592" ht="13.5" thickBot="1"/>
    <row r="1593" spans="1:7" ht="13.5" thickBot="1">
      <c r="A1593" s="9" t="s">
        <v>52</v>
      </c>
      <c r="B1593" s="106" t="s">
        <v>53</v>
      </c>
      <c r="C1593" s="106"/>
      <c r="D1593" s="107"/>
      <c r="E1593" s="15"/>
      <c r="F1593" s="33">
        <f>F1560*10%</f>
        <v>42.800000000000004</v>
      </c>
      <c r="G1593" t="s">
        <v>54</v>
      </c>
    </row>
    <row r="1594" spans="1:7" ht="13.5" thickBot="1">
      <c r="A1594" s="9" t="s">
        <v>55</v>
      </c>
      <c r="B1594" s="4" t="s">
        <v>56</v>
      </c>
      <c r="C1594" s="32"/>
      <c r="D1594" s="5"/>
      <c r="E1594" s="15"/>
      <c r="F1594" s="33">
        <f>D1560*6%</f>
        <v>1.0272000000000001</v>
      </c>
      <c r="G1594" t="s">
        <v>57</v>
      </c>
    </row>
    <row r="1595" spans="1:7" ht="13.5" thickBot="1">
      <c r="A1595" s="9" t="s">
        <v>58</v>
      </c>
      <c r="B1595" s="4" t="s">
        <v>59</v>
      </c>
      <c r="C1595" s="32"/>
      <c r="D1595" s="5"/>
      <c r="E1595" s="15"/>
      <c r="F1595" s="33">
        <f>D1560*20%</f>
        <v>3.4240000000000004</v>
      </c>
      <c r="G1595" t="s">
        <v>57</v>
      </c>
    </row>
    <row r="1596" spans="1:7" ht="13.5" thickBot="1">
      <c r="A1596" s="9" t="s">
        <v>58</v>
      </c>
      <c r="B1596" s="106" t="s">
        <v>60</v>
      </c>
      <c r="C1596" s="106"/>
      <c r="D1596" s="107"/>
      <c r="E1596" s="15"/>
      <c r="F1596" s="33">
        <f>D1560*6%</f>
        <v>1.0272000000000001</v>
      </c>
      <c r="G1596" t="s">
        <v>57</v>
      </c>
    </row>
    <row r="1597" spans="1:7" ht="13.5" thickBot="1">
      <c r="A1597" s="11" t="s">
        <v>61</v>
      </c>
      <c r="B1597" s="34" t="s">
        <v>62</v>
      </c>
      <c r="C1597" s="34"/>
      <c r="D1597" s="35"/>
      <c r="E1597" s="15"/>
      <c r="F1597" s="33">
        <f>D1560*45%</f>
        <v>7.704000000000001</v>
      </c>
      <c r="G1597" t="s">
        <v>63</v>
      </c>
    </row>
    <row r="1598" spans="1:7" ht="13.5" thickBot="1">
      <c r="A1598" s="36"/>
      <c r="B1598" s="37" t="s">
        <v>64</v>
      </c>
      <c r="C1598" s="37"/>
      <c r="D1598" s="38"/>
      <c r="E1598" s="15"/>
      <c r="F1598" s="33">
        <f>D1560*20%</f>
        <v>3.4240000000000004</v>
      </c>
      <c r="G1598" t="s">
        <v>65</v>
      </c>
    </row>
    <row r="1599" spans="1:7" ht="13.5" thickBot="1">
      <c r="A1599" s="9" t="s">
        <v>66</v>
      </c>
      <c r="B1599" s="32" t="s">
        <v>67</v>
      </c>
      <c r="C1599" s="39"/>
      <c r="D1599" s="10"/>
      <c r="E1599" s="15"/>
      <c r="F1599" s="40">
        <f>F1560*8.3%</f>
        <v>35.524</v>
      </c>
      <c r="G1599" t="s">
        <v>57</v>
      </c>
    </row>
    <row r="1600" spans="1:6" ht="13.5" thickBot="1">
      <c r="A1600" s="11" t="s">
        <v>66</v>
      </c>
      <c r="B1600" s="34" t="s">
        <v>68</v>
      </c>
      <c r="C1600" s="42"/>
      <c r="D1600" s="12"/>
      <c r="E1600" s="43"/>
      <c r="F1600" s="27"/>
    </row>
    <row r="1601" spans="1:7" ht="13.5" thickBot="1">
      <c r="A1601" s="15"/>
      <c r="B1601" s="44" t="s">
        <v>69</v>
      </c>
      <c r="C1601" s="45"/>
      <c r="D1601" s="16"/>
      <c r="E1601" s="15"/>
      <c r="F1601" s="46">
        <f>F1560*15%</f>
        <v>64.2</v>
      </c>
      <c r="G1601" t="s">
        <v>70</v>
      </c>
    </row>
    <row r="1602" spans="1:7" ht="13.5" thickBot="1">
      <c r="A1602" s="36"/>
      <c r="B1602" s="37" t="s">
        <v>71</v>
      </c>
      <c r="C1602" s="47"/>
      <c r="D1602" s="20"/>
      <c r="E1602" s="15"/>
      <c r="F1602" s="33">
        <f>F1560*20%</f>
        <v>85.60000000000001</v>
      </c>
      <c r="G1602" t="s">
        <v>70</v>
      </c>
    </row>
    <row r="1603" spans="1:7" ht="13.5" thickBot="1">
      <c r="A1603" s="9" t="s">
        <v>72</v>
      </c>
      <c r="B1603" s="48" t="s">
        <v>73</v>
      </c>
      <c r="C1603" s="42"/>
      <c r="D1603" s="12"/>
      <c r="E1603" s="15"/>
      <c r="F1603" s="46">
        <f>F1560*5%</f>
        <v>21.400000000000002</v>
      </c>
      <c r="G1603" t="s">
        <v>70</v>
      </c>
    </row>
    <row r="1604" spans="1:7" ht="13.5" thickBot="1">
      <c r="A1604" s="9" t="s">
        <v>74</v>
      </c>
      <c r="B1604" s="49" t="s">
        <v>75</v>
      </c>
      <c r="C1604" s="45"/>
      <c r="D1604" s="16"/>
      <c r="E1604" s="15"/>
      <c r="F1604" s="33">
        <f>F1560*10%</f>
        <v>42.800000000000004</v>
      </c>
      <c r="G1604" t="s">
        <v>70</v>
      </c>
    </row>
    <row r="1605" spans="1:7" ht="13.5" thickBot="1">
      <c r="A1605" s="9" t="s">
        <v>76</v>
      </c>
      <c r="B1605" s="49" t="s">
        <v>77</v>
      </c>
      <c r="C1605" s="45"/>
      <c r="D1605" s="16"/>
      <c r="E1605" s="15"/>
      <c r="F1605" s="33">
        <f>F1560*5%</f>
        <v>21.400000000000002</v>
      </c>
      <c r="G1605" t="s">
        <v>70</v>
      </c>
    </row>
    <row r="1606" spans="1:7" ht="13.5" thickBot="1">
      <c r="A1606" s="9" t="s">
        <v>78</v>
      </c>
      <c r="B1606" s="49" t="s">
        <v>79</v>
      </c>
      <c r="C1606" s="45"/>
      <c r="D1606" s="16"/>
      <c r="E1606" s="15"/>
      <c r="F1606" s="33">
        <f>F1560*25%</f>
        <v>107</v>
      </c>
      <c r="G1606" t="s">
        <v>70</v>
      </c>
    </row>
    <row r="1607" spans="1:7" ht="13.5" thickBot="1">
      <c r="A1607" s="9" t="s">
        <v>80</v>
      </c>
      <c r="B1607" s="49" t="s">
        <v>81</v>
      </c>
      <c r="C1607" s="45"/>
      <c r="D1607" s="16"/>
      <c r="E1607" s="15"/>
      <c r="F1607" s="33">
        <f>D1560*45%</f>
        <v>7.704000000000001</v>
      </c>
      <c r="G1607" t="s">
        <v>63</v>
      </c>
    </row>
    <row r="1608" spans="1:7" ht="13.5" thickBot="1">
      <c r="A1608" s="9" t="s">
        <v>82</v>
      </c>
      <c r="B1608" s="50" t="s">
        <v>83</v>
      </c>
      <c r="C1608" s="47"/>
      <c r="D1608" s="20"/>
      <c r="E1608" s="15"/>
      <c r="F1608" s="33">
        <f>F1560*5%</f>
        <v>21.400000000000002</v>
      </c>
      <c r="G1608" t="s">
        <v>70</v>
      </c>
    </row>
    <row r="1615" spans="1:7" ht="12.75">
      <c r="A1615" s="108" t="s">
        <v>0</v>
      </c>
      <c r="B1615" s="108"/>
      <c r="C1615" s="108"/>
      <c r="D1615" s="108"/>
      <c r="E1615" s="108"/>
      <c r="F1615" s="108"/>
      <c r="G1615" s="108"/>
    </row>
    <row r="1616" spans="1:7" ht="12.75">
      <c r="A1616" s="108" t="s">
        <v>100</v>
      </c>
      <c r="B1616" s="108"/>
      <c r="C1616" s="108"/>
      <c r="D1616" s="108"/>
      <c r="E1616" s="108"/>
      <c r="F1616" s="108"/>
      <c r="G1616" s="108"/>
    </row>
    <row r="1617" spans="1:7" ht="12.75">
      <c r="A1617" s="1"/>
      <c r="B1617" s="1"/>
      <c r="C1617" s="1"/>
      <c r="D1617" s="1"/>
      <c r="E1617" s="1"/>
      <c r="F1617" s="1"/>
      <c r="G1617" s="1"/>
    </row>
    <row r="1619" spans="1:6" ht="12.75">
      <c r="A1619" s="2" t="s">
        <v>1</v>
      </c>
      <c r="D1619" s="2" t="s">
        <v>2</v>
      </c>
      <c r="F1619" s="2" t="s">
        <v>3</v>
      </c>
    </row>
    <row r="1620" ht="13.5" thickBot="1">
      <c r="A1620" s="3"/>
    </row>
    <row r="1621" spans="1:6" ht="13.5" thickBot="1">
      <c r="A1621" s="109" t="s">
        <v>4</v>
      </c>
      <c r="B1621" s="107"/>
      <c r="C1621" s="6" t="s">
        <v>5</v>
      </c>
      <c r="D1621" s="7">
        <v>18.24</v>
      </c>
      <c r="E1621" s="8" t="s">
        <v>6</v>
      </c>
      <c r="F1621" s="7">
        <v>456</v>
      </c>
    </row>
    <row r="1622" spans="1:6" ht="13.5" thickBot="1">
      <c r="A1622" s="9" t="s">
        <v>7</v>
      </c>
      <c r="B1622" s="10"/>
      <c r="C1622" s="6" t="s">
        <v>8</v>
      </c>
      <c r="D1622" s="7">
        <f>F1622/25</f>
        <v>18.9696</v>
      </c>
      <c r="E1622" s="8" t="s">
        <v>9</v>
      </c>
      <c r="F1622" s="7">
        <f>F1621*1.04</f>
        <v>474.24</v>
      </c>
    </row>
    <row r="1623" spans="1:6" ht="13.5" thickBot="1">
      <c r="A1623" s="11" t="s">
        <v>10</v>
      </c>
      <c r="B1623" s="12"/>
      <c r="C1623" s="6" t="s">
        <v>11</v>
      </c>
      <c r="D1623" s="7">
        <f>F1623/25</f>
        <v>20.064</v>
      </c>
      <c r="E1623" s="8" t="s">
        <v>12</v>
      </c>
      <c r="F1623" s="7">
        <f>F1621*1.1</f>
        <v>501.6</v>
      </c>
    </row>
    <row r="1624" spans="1:6" ht="13.5" thickBot="1">
      <c r="A1624" s="13" t="s">
        <v>13</v>
      </c>
      <c r="B1624" s="10"/>
      <c r="C1624" s="6" t="s">
        <v>14</v>
      </c>
      <c r="D1624" s="7">
        <f>F1624/25</f>
        <v>20.793599999999998</v>
      </c>
      <c r="E1624" s="8" t="s">
        <v>15</v>
      </c>
      <c r="F1624" s="7">
        <f>F1621*1.14</f>
        <v>519.8399999999999</v>
      </c>
    </row>
    <row r="1625" spans="1:4" ht="12.75">
      <c r="A1625" s="11" t="s">
        <v>16</v>
      </c>
      <c r="B1625" s="12"/>
      <c r="D1625" s="14"/>
    </row>
    <row r="1626" spans="1:4" ht="12.75">
      <c r="A1626" s="15" t="s">
        <v>17</v>
      </c>
      <c r="B1626" s="16"/>
      <c r="D1626" s="17"/>
    </row>
    <row r="1627" spans="1:4" ht="13.5" thickBot="1">
      <c r="A1627" s="15" t="s">
        <v>18</v>
      </c>
      <c r="B1627" s="16"/>
      <c r="D1627" s="18"/>
    </row>
    <row r="1628" spans="1:6" ht="13.5" thickBot="1">
      <c r="A1628" s="19" t="s">
        <v>19</v>
      </c>
      <c r="B1628" s="20"/>
      <c r="C1628" s="21" t="s">
        <v>20</v>
      </c>
      <c r="D1628" s="7">
        <f>F1628/25</f>
        <v>21.523199999999996</v>
      </c>
      <c r="E1628" s="21" t="s">
        <v>21</v>
      </c>
      <c r="F1628" s="22">
        <f>F1621*1.18</f>
        <v>538.0799999999999</v>
      </c>
    </row>
    <row r="1629" spans="1:6" ht="13.5" thickBot="1">
      <c r="A1629" s="23" t="s">
        <v>22</v>
      </c>
      <c r="B1629" s="12"/>
      <c r="C1629" s="21" t="s">
        <v>23</v>
      </c>
      <c r="D1629" s="7">
        <f>F1629/25</f>
        <v>22.252799999999997</v>
      </c>
      <c r="E1629" s="21" t="s">
        <v>24</v>
      </c>
      <c r="F1629" s="7">
        <f>F1621*1.22</f>
        <v>556.3199999999999</v>
      </c>
    </row>
    <row r="1630" spans="1:6" ht="13.5" thickBot="1">
      <c r="A1630" s="24" t="s">
        <v>25</v>
      </c>
      <c r="B1630" s="20"/>
      <c r="C1630" s="25"/>
      <c r="D1630" s="17"/>
      <c r="E1630" s="25"/>
      <c r="F1630" s="26"/>
    </row>
    <row r="1631" spans="1:6" ht="13.5" thickBot="1">
      <c r="A1631" s="23" t="s">
        <v>26</v>
      </c>
      <c r="B1631" s="12"/>
      <c r="C1631" s="21" t="s">
        <v>27</v>
      </c>
      <c r="D1631" s="7">
        <f>F1631/25</f>
        <v>22.982400000000002</v>
      </c>
      <c r="E1631" s="21" t="s">
        <v>28</v>
      </c>
      <c r="F1631" s="7">
        <f>F1621*1.26</f>
        <v>574.5600000000001</v>
      </c>
    </row>
    <row r="1632" spans="1:6" ht="13.5" thickBot="1">
      <c r="A1632" s="24" t="s">
        <v>29</v>
      </c>
      <c r="B1632" s="20"/>
      <c r="C1632" s="25"/>
      <c r="D1632" s="27"/>
      <c r="E1632" s="25"/>
      <c r="F1632" s="26"/>
    </row>
    <row r="1633" spans="1:6" ht="13.5" thickBot="1">
      <c r="A1633" s="23" t="s">
        <v>30</v>
      </c>
      <c r="B1633" s="12"/>
      <c r="C1633" s="21" t="s">
        <v>31</v>
      </c>
      <c r="D1633" s="7">
        <f>F1633/25</f>
        <v>23.712000000000003</v>
      </c>
      <c r="E1633" s="21" t="s">
        <v>32</v>
      </c>
      <c r="F1633" s="7">
        <f>F1621*1.3</f>
        <v>592.8000000000001</v>
      </c>
    </row>
    <row r="1634" spans="1:2" ht="12.75">
      <c r="A1634" s="28" t="s">
        <v>33</v>
      </c>
      <c r="B1634" s="16"/>
    </row>
    <row r="1635" spans="1:2" ht="13.5" thickBot="1">
      <c r="A1635" s="29" t="s">
        <v>34</v>
      </c>
      <c r="B1635" s="20"/>
    </row>
    <row r="1637" spans="1:2" ht="12.75">
      <c r="A1637" s="2" t="s">
        <v>35</v>
      </c>
      <c r="B1637" s="2"/>
    </row>
    <row r="1639" spans="1:6" ht="12.75">
      <c r="A1639" s="2" t="s">
        <v>36</v>
      </c>
      <c r="F1639" s="2" t="s">
        <v>37</v>
      </c>
    </row>
    <row r="1640" ht="13.5" thickBot="1"/>
    <row r="1641" spans="1:6" ht="13.5" thickBot="1">
      <c r="A1641" s="13" t="s">
        <v>38</v>
      </c>
      <c r="B1641" s="10"/>
      <c r="E1641" s="30" t="s">
        <v>39</v>
      </c>
      <c r="F1641" s="31">
        <v>456</v>
      </c>
    </row>
    <row r="1642" spans="1:6" ht="13.5" thickBot="1">
      <c r="A1642" s="13" t="s">
        <v>40</v>
      </c>
      <c r="B1642" s="10"/>
      <c r="E1642" s="30" t="s">
        <v>41</v>
      </c>
      <c r="F1642" s="31">
        <f>F1641*1.04</f>
        <v>474.24</v>
      </c>
    </row>
    <row r="1643" spans="1:6" ht="13.5" thickBot="1">
      <c r="A1643" s="13" t="s">
        <v>42</v>
      </c>
      <c r="B1643" s="10"/>
      <c r="E1643" s="30" t="s">
        <v>43</v>
      </c>
      <c r="F1643" s="31">
        <f>F1641*1.15</f>
        <v>524.4</v>
      </c>
    </row>
    <row r="1644" spans="1:6" ht="13.5" thickBot="1">
      <c r="A1644" s="13" t="s">
        <v>44</v>
      </c>
      <c r="B1644" s="10"/>
      <c r="E1644" s="30" t="s">
        <v>45</v>
      </c>
      <c r="F1644" s="31">
        <f>F1641*1.2</f>
        <v>547.1999999999999</v>
      </c>
    </row>
    <row r="1645" spans="1:6" ht="13.5" thickBot="1">
      <c r="A1645" s="13" t="s">
        <v>46</v>
      </c>
      <c r="B1645" s="10"/>
      <c r="E1645" s="30" t="s">
        <v>47</v>
      </c>
      <c r="F1645" s="31">
        <f>F1641*1.26</f>
        <v>574.5600000000001</v>
      </c>
    </row>
    <row r="1646" spans="1:6" ht="13.5" thickBot="1">
      <c r="A1646" s="13" t="s">
        <v>48</v>
      </c>
      <c r="B1646" s="10"/>
      <c r="E1646" s="30" t="s">
        <v>49</v>
      </c>
      <c r="F1646" s="31">
        <f>F1641*1.3</f>
        <v>592.8000000000001</v>
      </c>
    </row>
    <row r="1648" ht="12.75">
      <c r="A1648" t="s">
        <v>50</v>
      </c>
    </row>
    <row r="1649" ht="12.75">
      <c r="A1649" t="s">
        <v>101</v>
      </c>
    </row>
    <row r="1651" ht="12.75">
      <c r="A1651" s="2" t="s">
        <v>51</v>
      </c>
    </row>
    <row r="1653" ht="13.5" thickBot="1"/>
    <row r="1654" spans="1:7" ht="13.5" thickBot="1">
      <c r="A1654" s="9" t="s">
        <v>52</v>
      </c>
      <c r="B1654" s="106" t="s">
        <v>53</v>
      </c>
      <c r="C1654" s="106"/>
      <c r="D1654" s="107"/>
      <c r="E1654" s="15"/>
      <c r="F1654" s="33">
        <f>F1621*10%</f>
        <v>45.6</v>
      </c>
      <c r="G1654" t="s">
        <v>54</v>
      </c>
    </row>
    <row r="1655" spans="1:7" ht="13.5" thickBot="1">
      <c r="A1655" s="9" t="s">
        <v>55</v>
      </c>
      <c r="B1655" s="4" t="s">
        <v>56</v>
      </c>
      <c r="C1655" s="32"/>
      <c r="D1655" s="5"/>
      <c r="E1655" s="15"/>
      <c r="F1655" s="33">
        <f>D1621*6%</f>
        <v>1.0943999999999998</v>
      </c>
      <c r="G1655" t="s">
        <v>57</v>
      </c>
    </row>
    <row r="1656" spans="1:7" ht="13.5" thickBot="1">
      <c r="A1656" s="9" t="s">
        <v>58</v>
      </c>
      <c r="B1656" s="4" t="s">
        <v>59</v>
      </c>
      <c r="C1656" s="32"/>
      <c r="D1656" s="5"/>
      <c r="E1656" s="15"/>
      <c r="F1656" s="33">
        <f>D1621*20%</f>
        <v>3.6479999999999997</v>
      </c>
      <c r="G1656" t="s">
        <v>57</v>
      </c>
    </row>
    <row r="1657" spans="1:7" ht="13.5" thickBot="1">
      <c r="A1657" s="9" t="s">
        <v>58</v>
      </c>
      <c r="B1657" s="106" t="s">
        <v>60</v>
      </c>
      <c r="C1657" s="106"/>
      <c r="D1657" s="107"/>
      <c r="E1657" s="15"/>
      <c r="F1657" s="33">
        <f>D1621*6%</f>
        <v>1.0943999999999998</v>
      </c>
      <c r="G1657" t="s">
        <v>57</v>
      </c>
    </row>
    <row r="1658" spans="1:7" ht="13.5" thickBot="1">
      <c r="A1658" s="11" t="s">
        <v>61</v>
      </c>
      <c r="B1658" s="34" t="s">
        <v>62</v>
      </c>
      <c r="C1658" s="34"/>
      <c r="D1658" s="35"/>
      <c r="E1658" s="15"/>
      <c r="F1658" s="33">
        <f>D1621*45%</f>
        <v>8.208</v>
      </c>
      <c r="G1658" t="s">
        <v>63</v>
      </c>
    </row>
    <row r="1659" spans="1:7" ht="13.5" thickBot="1">
      <c r="A1659" s="36"/>
      <c r="B1659" s="37" t="s">
        <v>64</v>
      </c>
      <c r="C1659" s="37"/>
      <c r="D1659" s="38"/>
      <c r="E1659" s="15"/>
      <c r="F1659" s="33">
        <f>D1621*20%</f>
        <v>3.6479999999999997</v>
      </c>
      <c r="G1659" t="s">
        <v>65</v>
      </c>
    </row>
    <row r="1660" spans="1:7" ht="13.5" thickBot="1">
      <c r="A1660" s="9" t="s">
        <v>66</v>
      </c>
      <c r="B1660" s="32" t="s">
        <v>67</v>
      </c>
      <c r="C1660" s="39"/>
      <c r="D1660" s="10"/>
      <c r="E1660" s="15"/>
      <c r="F1660" s="40">
        <f>F1621*8.3%</f>
        <v>37.848</v>
      </c>
      <c r="G1660" t="s">
        <v>57</v>
      </c>
    </row>
    <row r="1661" spans="1:6" ht="13.5" thickBot="1">
      <c r="A1661" s="11" t="s">
        <v>66</v>
      </c>
      <c r="B1661" s="34" t="s">
        <v>68</v>
      </c>
      <c r="C1661" s="42"/>
      <c r="D1661" s="12"/>
      <c r="E1661" s="43"/>
      <c r="F1661" s="27"/>
    </row>
    <row r="1662" spans="1:7" ht="13.5" thickBot="1">
      <c r="A1662" s="15"/>
      <c r="B1662" s="44" t="s">
        <v>69</v>
      </c>
      <c r="C1662" s="45"/>
      <c r="D1662" s="16"/>
      <c r="E1662" s="15"/>
      <c r="F1662" s="46">
        <f>F1621*15%</f>
        <v>68.39999999999999</v>
      </c>
      <c r="G1662" t="s">
        <v>70</v>
      </c>
    </row>
    <row r="1663" spans="1:7" ht="13.5" thickBot="1">
      <c r="A1663" s="36"/>
      <c r="B1663" s="37" t="s">
        <v>71</v>
      </c>
      <c r="C1663" s="47"/>
      <c r="D1663" s="20"/>
      <c r="E1663" s="15"/>
      <c r="F1663" s="33">
        <f>F1621*20%</f>
        <v>91.2</v>
      </c>
      <c r="G1663" t="s">
        <v>70</v>
      </c>
    </row>
    <row r="1664" spans="1:7" ht="13.5" thickBot="1">
      <c r="A1664" s="9" t="s">
        <v>72</v>
      </c>
      <c r="B1664" s="48" t="s">
        <v>73</v>
      </c>
      <c r="C1664" s="42"/>
      <c r="D1664" s="12"/>
      <c r="E1664" s="15"/>
      <c r="F1664" s="46">
        <f>F1621*5%</f>
        <v>22.8</v>
      </c>
      <c r="G1664" t="s">
        <v>70</v>
      </c>
    </row>
    <row r="1665" spans="1:7" ht="13.5" thickBot="1">
      <c r="A1665" s="9" t="s">
        <v>74</v>
      </c>
      <c r="B1665" s="49" t="s">
        <v>75</v>
      </c>
      <c r="C1665" s="45"/>
      <c r="D1665" s="16"/>
      <c r="E1665" s="15"/>
      <c r="F1665" s="33">
        <f>F1621*10%</f>
        <v>45.6</v>
      </c>
      <c r="G1665" t="s">
        <v>70</v>
      </c>
    </row>
    <row r="1666" spans="1:7" ht="13.5" thickBot="1">
      <c r="A1666" s="9" t="s">
        <v>76</v>
      </c>
      <c r="B1666" s="49" t="s">
        <v>77</v>
      </c>
      <c r="C1666" s="45"/>
      <c r="D1666" s="16"/>
      <c r="E1666" s="15"/>
      <c r="F1666" s="33">
        <f>F1621*5%</f>
        <v>22.8</v>
      </c>
      <c r="G1666" t="s">
        <v>70</v>
      </c>
    </row>
    <row r="1667" spans="1:7" ht="13.5" thickBot="1">
      <c r="A1667" s="9" t="s">
        <v>78</v>
      </c>
      <c r="B1667" s="49" t="s">
        <v>79</v>
      </c>
      <c r="C1667" s="45"/>
      <c r="D1667" s="16"/>
      <c r="E1667" s="15"/>
      <c r="F1667" s="33">
        <f>F1621*25%</f>
        <v>114</v>
      </c>
      <c r="G1667" t="s">
        <v>70</v>
      </c>
    </row>
    <row r="1668" spans="1:7" ht="13.5" thickBot="1">
      <c r="A1668" s="9" t="s">
        <v>80</v>
      </c>
      <c r="B1668" s="49" t="s">
        <v>81</v>
      </c>
      <c r="C1668" s="45"/>
      <c r="D1668" s="16"/>
      <c r="E1668" s="15"/>
      <c r="F1668" s="33">
        <f>D1621*45%</f>
        <v>8.208</v>
      </c>
      <c r="G1668" t="s">
        <v>63</v>
      </c>
    </row>
    <row r="1669" spans="1:7" ht="13.5" thickBot="1">
      <c r="A1669" s="9" t="s">
        <v>82</v>
      </c>
      <c r="B1669" s="50" t="s">
        <v>83</v>
      </c>
      <c r="C1669" s="47"/>
      <c r="D1669" s="20"/>
      <c r="E1669" s="15"/>
      <c r="F1669" s="33">
        <f>F1621*5%</f>
        <v>22.8</v>
      </c>
      <c r="G1669" t="s">
        <v>70</v>
      </c>
    </row>
    <row r="1676" spans="1:7" ht="12.75">
      <c r="A1676" s="108" t="s">
        <v>0</v>
      </c>
      <c r="B1676" s="108"/>
      <c r="C1676" s="108"/>
      <c r="D1676" s="108"/>
      <c r="E1676" s="108"/>
      <c r="F1676" s="108"/>
      <c r="G1676" s="108"/>
    </row>
    <row r="1677" spans="1:7" ht="12.75">
      <c r="A1677" s="108" t="s">
        <v>102</v>
      </c>
      <c r="B1677" s="108"/>
      <c r="C1677" s="108"/>
      <c r="D1677" s="108"/>
      <c r="E1677" s="108"/>
      <c r="F1677" s="108"/>
      <c r="G1677" s="108"/>
    </row>
    <row r="1678" spans="1:7" ht="12.75">
      <c r="A1678" s="1"/>
      <c r="B1678" s="1"/>
      <c r="C1678" s="1"/>
      <c r="D1678" s="1"/>
      <c r="E1678" s="1"/>
      <c r="F1678" s="1"/>
      <c r="G1678" s="1"/>
    </row>
    <row r="1680" spans="1:6" ht="12.75">
      <c r="A1680" s="2" t="s">
        <v>1</v>
      </c>
      <c r="D1680" s="2" t="s">
        <v>2</v>
      </c>
      <c r="F1680" s="2" t="s">
        <v>3</v>
      </c>
    </row>
    <row r="1681" ht="13.5" thickBot="1">
      <c r="A1681" s="3"/>
    </row>
    <row r="1682" spans="1:6" ht="13.5" thickBot="1">
      <c r="A1682" s="109" t="s">
        <v>4</v>
      </c>
      <c r="B1682" s="107"/>
      <c r="C1682" s="6" t="s">
        <v>5</v>
      </c>
      <c r="D1682" s="7">
        <v>19.36</v>
      </c>
      <c r="E1682" s="8" t="s">
        <v>6</v>
      </c>
      <c r="F1682" s="7">
        <v>484</v>
      </c>
    </row>
    <row r="1683" spans="1:6" ht="13.5" thickBot="1">
      <c r="A1683" s="9" t="s">
        <v>7</v>
      </c>
      <c r="B1683" s="10"/>
      <c r="C1683" s="6" t="s">
        <v>8</v>
      </c>
      <c r="D1683" s="7">
        <f>F1683/25</f>
        <v>20.1344</v>
      </c>
      <c r="E1683" s="8" t="s">
        <v>9</v>
      </c>
      <c r="F1683" s="7">
        <f>F1682*1.04</f>
        <v>503.36</v>
      </c>
    </row>
    <row r="1684" spans="1:6" ht="13.5" thickBot="1">
      <c r="A1684" s="11" t="s">
        <v>10</v>
      </c>
      <c r="B1684" s="12"/>
      <c r="C1684" s="6" t="s">
        <v>11</v>
      </c>
      <c r="D1684" s="7">
        <f>F1684/25</f>
        <v>21.296000000000003</v>
      </c>
      <c r="E1684" s="8" t="s">
        <v>12</v>
      </c>
      <c r="F1684" s="7">
        <f>F1682*1.1</f>
        <v>532.4000000000001</v>
      </c>
    </row>
    <row r="1685" spans="1:6" ht="13.5" thickBot="1">
      <c r="A1685" s="13" t="s">
        <v>13</v>
      </c>
      <c r="B1685" s="10"/>
      <c r="C1685" s="6" t="s">
        <v>14</v>
      </c>
      <c r="D1685" s="7">
        <f>F1685/25</f>
        <v>22.0704</v>
      </c>
      <c r="E1685" s="8" t="s">
        <v>15</v>
      </c>
      <c r="F1685" s="7">
        <f>F1682*1.14</f>
        <v>551.76</v>
      </c>
    </row>
    <row r="1686" spans="1:4" ht="12.75">
      <c r="A1686" s="11" t="s">
        <v>16</v>
      </c>
      <c r="B1686" s="12"/>
      <c r="D1686" s="14"/>
    </row>
    <row r="1687" spans="1:4" ht="12.75">
      <c r="A1687" s="15" t="s">
        <v>17</v>
      </c>
      <c r="B1687" s="16"/>
      <c r="D1687" s="17"/>
    </row>
    <row r="1688" spans="1:4" ht="13.5" thickBot="1">
      <c r="A1688" s="15" t="s">
        <v>18</v>
      </c>
      <c r="B1688" s="16"/>
      <c r="D1688" s="18"/>
    </row>
    <row r="1689" spans="1:6" ht="13.5" thickBot="1">
      <c r="A1689" s="19" t="s">
        <v>19</v>
      </c>
      <c r="B1689" s="20"/>
      <c r="C1689" s="21" t="s">
        <v>20</v>
      </c>
      <c r="D1689" s="7">
        <f>F1689/25</f>
        <v>22.8448</v>
      </c>
      <c r="E1689" s="21" t="s">
        <v>21</v>
      </c>
      <c r="F1689" s="22">
        <f>F1682*1.18</f>
        <v>571.12</v>
      </c>
    </row>
    <row r="1690" spans="1:6" ht="13.5" thickBot="1">
      <c r="A1690" s="23" t="s">
        <v>22</v>
      </c>
      <c r="B1690" s="12"/>
      <c r="C1690" s="21" t="s">
        <v>23</v>
      </c>
      <c r="D1690" s="7">
        <f>F1690/25</f>
        <v>23.6192</v>
      </c>
      <c r="E1690" s="21" t="s">
        <v>24</v>
      </c>
      <c r="F1690" s="7">
        <f>F1682*1.22</f>
        <v>590.48</v>
      </c>
    </row>
    <row r="1691" spans="1:6" ht="13.5" thickBot="1">
      <c r="A1691" s="24" t="s">
        <v>25</v>
      </c>
      <c r="B1691" s="20"/>
      <c r="C1691" s="25"/>
      <c r="D1691" s="17"/>
      <c r="E1691" s="25"/>
      <c r="F1691" s="26"/>
    </row>
    <row r="1692" spans="1:6" ht="13.5" thickBot="1">
      <c r="A1692" s="23" t="s">
        <v>26</v>
      </c>
      <c r="B1692" s="12"/>
      <c r="C1692" s="21" t="s">
        <v>27</v>
      </c>
      <c r="D1692" s="7">
        <f>F1692/25</f>
        <v>24.393600000000003</v>
      </c>
      <c r="E1692" s="21" t="s">
        <v>28</v>
      </c>
      <c r="F1692" s="7">
        <f>F1682*1.26</f>
        <v>609.84</v>
      </c>
    </row>
    <row r="1693" spans="1:6" ht="13.5" thickBot="1">
      <c r="A1693" s="24" t="s">
        <v>29</v>
      </c>
      <c r="B1693" s="20"/>
      <c r="C1693" s="25"/>
      <c r="D1693" s="27"/>
      <c r="E1693" s="25"/>
      <c r="F1693" s="26"/>
    </row>
    <row r="1694" spans="1:6" ht="13.5" thickBot="1">
      <c r="A1694" s="23" t="s">
        <v>30</v>
      </c>
      <c r="B1694" s="12"/>
      <c r="C1694" s="21" t="s">
        <v>31</v>
      </c>
      <c r="D1694" s="7">
        <f>F1694/25</f>
        <v>25.168000000000003</v>
      </c>
      <c r="E1694" s="21" t="s">
        <v>32</v>
      </c>
      <c r="F1694" s="7">
        <f>F1682*1.3</f>
        <v>629.2</v>
      </c>
    </row>
    <row r="1695" spans="1:2" ht="12.75">
      <c r="A1695" s="28" t="s">
        <v>33</v>
      </c>
      <c r="B1695" s="16"/>
    </row>
    <row r="1696" spans="1:2" ht="13.5" thickBot="1">
      <c r="A1696" s="29" t="s">
        <v>34</v>
      </c>
      <c r="B1696" s="20"/>
    </row>
    <row r="1698" spans="1:2" ht="12.75">
      <c r="A1698" s="2" t="s">
        <v>35</v>
      </c>
      <c r="B1698" s="2"/>
    </row>
    <row r="1700" spans="1:6" ht="12.75">
      <c r="A1700" s="2" t="s">
        <v>36</v>
      </c>
      <c r="F1700" s="2" t="s">
        <v>37</v>
      </c>
    </row>
    <row r="1701" ht="13.5" thickBot="1"/>
    <row r="1702" spans="1:6" ht="13.5" thickBot="1">
      <c r="A1702" s="13" t="s">
        <v>38</v>
      </c>
      <c r="B1702" s="10"/>
      <c r="E1702" s="30" t="s">
        <v>39</v>
      </c>
      <c r="F1702" s="31">
        <v>484</v>
      </c>
    </row>
    <row r="1703" spans="1:6" ht="13.5" thickBot="1">
      <c r="A1703" s="13" t="s">
        <v>40</v>
      </c>
      <c r="B1703" s="10"/>
      <c r="E1703" s="30" t="s">
        <v>41</v>
      </c>
      <c r="F1703" s="31">
        <f>F1702*1.04</f>
        <v>503.36</v>
      </c>
    </row>
    <row r="1704" spans="1:6" ht="13.5" thickBot="1">
      <c r="A1704" s="13" t="s">
        <v>42</v>
      </c>
      <c r="B1704" s="10"/>
      <c r="E1704" s="30" t="s">
        <v>43</v>
      </c>
      <c r="F1704" s="31">
        <f>F1702*1.15</f>
        <v>556.5999999999999</v>
      </c>
    </row>
    <row r="1705" spans="1:6" ht="13.5" thickBot="1">
      <c r="A1705" s="13" t="s">
        <v>44</v>
      </c>
      <c r="B1705" s="10"/>
      <c r="E1705" s="30" t="s">
        <v>45</v>
      </c>
      <c r="F1705" s="31">
        <f>F1702*1.2</f>
        <v>580.8</v>
      </c>
    </row>
    <row r="1706" spans="1:6" ht="13.5" thickBot="1">
      <c r="A1706" s="13" t="s">
        <v>46</v>
      </c>
      <c r="B1706" s="10"/>
      <c r="E1706" s="30" t="s">
        <v>47</v>
      </c>
      <c r="F1706" s="31">
        <f>F1702*1.26</f>
        <v>609.84</v>
      </c>
    </row>
    <row r="1707" spans="1:6" ht="13.5" thickBot="1">
      <c r="A1707" s="13" t="s">
        <v>48</v>
      </c>
      <c r="B1707" s="10"/>
      <c r="E1707" s="30" t="s">
        <v>49</v>
      </c>
      <c r="F1707" s="31">
        <f>F1702*1.3</f>
        <v>629.2</v>
      </c>
    </row>
    <row r="1709" ht="12.75">
      <c r="A1709" t="s">
        <v>50</v>
      </c>
    </row>
    <row r="1710" ht="12.75">
      <c r="A1710" t="s">
        <v>103</v>
      </c>
    </row>
    <row r="1712" ht="12.75">
      <c r="A1712" s="2" t="s">
        <v>51</v>
      </c>
    </row>
    <row r="1714" ht="13.5" thickBot="1"/>
    <row r="1715" spans="1:7" ht="13.5" thickBot="1">
      <c r="A1715" s="9" t="s">
        <v>52</v>
      </c>
      <c r="B1715" s="106" t="s">
        <v>53</v>
      </c>
      <c r="C1715" s="106"/>
      <c r="D1715" s="107"/>
      <c r="E1715" s="15"/>
      <c r="F1715" s="33">
        <f>F1682*10%</f>
        <v>48.400000000000006</v>
      </c>
      <c r="G1715" t="s">
        <v>54</v>
      </c>
    </row>
    <row r="1716" spans="1:7" ht="13.5" thickBot="1">
      <c r="A1716" s="9" t="s">
        <v>55</v>
      </c>
      <c r="B1716" s="4" t="s">
        <v>56</v>
      </c>
      <c r="C1716" s="32"/>
      <c r="D1716" s="5"/>
      <c r="E1716" s="15"/>
      <c r="F1716" s="33">
        <f>D1682*6%</f>
        <v>1.1616</v>
      </c>
      <c r="G1716" t="s">
        <v>57</v>
      </c>
    </row>
    <row r="1717" spans="1:7" ht="13.5" thickBot="1">
      <c r="A1717" s="9" t="s">
        <v>58</v>
      </c>
      <c r="B1717" s="4" t="s">
        <v>59</v>
      </c>
      <c r="C1717" s="32"/>
      <c r="D1717" s="5"/>
      <c r="E1717" s="15"/>
      <c r="F1717" s="33">
        <f>D1682*20%</f>
        <v>3.872</v>
      </c>
      <c r="G1717" t="s">
        <v>57</v>
      </c>
    </row>
    <row r="1718" spans="1:7" ht="13.5" thickBot="1">
      <c r="A1718" s="9" t="s">
        <v>58</v>
      </c>
      <c r="B1718" s="106" t="s">
        <v>60</v>
      </c>
      <c r="C1718" s="106"/>
      <c r="D1718" s="107"/>
      <c r="E1718" s="15"/>
      <c r="F1718" s="33">
        <f>D1682*6%</f>
        <v>1.1616</v>
      </c>
      <c r="G1718" t="s">
        <v>57</v>
      </c>
    </row>
    <row r="1719" spans="1:7" ht="13.5" thickBot="1">
      <c r="A1719" s="11" t="s">
        <v>61</v>
      </c>
      <c r="B1719" s="34" t="s">
        <v>62</v>
      </c>
      <c r="C1719" s="34"/>
      <c r="D1719" s="35"/>
      <c r="E1719" s="15"/>
      <c r="F1719" s="33">
        <f>D1682*45%</f>
        <v>8.712</v>
      </c>
      <c r="G1719" t="s">
        <v>63</v>
      </c>
    </row>
    <row r="1720" spans="1:7" ht="13.5" thickBot="1">
      <c r="A1720" s="36"/>
      <c r="B1720" s="37" t="s">
        <v>64</v>
      </c>
      <c r="C1720" s="37"/>
      <c r="D1720" s="38"/>
      <c r="E1720" s="15"/>
      <c r="F1720" s="33">
        <f>D1682*20%</f>
        <v>3.872</v>
      </c>
      <c r="G1720" t="s">
        <v>65</v>
      </c>
    </row>
    <row r="1721" spans="1:7" ht="13.5" thickBot="1">
      <c r="A1721" s="9" t="s">
        <v>66</v>
      </c>
      <c r="B1721" s="32" t="s">
        <v>67</v>
      </c>
      <c r="C1721" s="39"/>
      <c r="D1721" s="10"/>
      <c r="E1721" s="15"/>
      <c r="F1721" s="40">
        <f>F1682*8.3%</f>
        <v>40.172000000000004</v>
      </c>
      <c r="G1721" t="s">
        <v>57</v>
      </c>
    </row>
    <row r="1722" spans="1:6" ht="13.5" thickBot="1">
      <c r="A1722" s="11" t="s">
        <v>66</v>
      </c>
      <c r="B1722" s="34" t="s">
        <v>68</v>
      </c>
      <c r="C1722" s="42"/>
      <c r="D1722" s="12"/>
      <c r="E1722" s="43"/>
      <c r="F1722" s="27"/>
    </row>
    <row r="1723" spans="1:7" ht="13.5" thickBot="1">
      <c r="A1723" s="15"/>
      <c r="B1723" s="44" t="s">
        <v>69</v>
      </c>
      <c r="C1723" s="45"/>
      <c r="D1723" s="16"/>
      <c r="E1723" s="15"/>
      <c r="F1723" s="46">
        <f>F1682*15%</f>
        <v>72.6</v>
      </c>
      <c r="G1723" t="s">
        <v>70</v>
      </c>
    </row>
    <row r="1724" spans="1:7" ht="13.5" thickBot="1">
      <c r="A1724" s="36"/>
      <c r="B1724" s="37" t="s">
        <v>71</v>
      </c>
      <c r="C1724" s="47"/>
      <c r="D1724" s="20"/>
      <c r="E1724" s="15"/>
      <c r="F1724" s="33">
        <f>F1682*20%</f>
        <v>96.80000000000001</v>
      </c>
      <c r="G1724" t="s">
        <v>70</v>
      </c>
    </row>
    <row r="1725" spans="1:7" ht="13.5" thickBot="1">
      <c r="A1725" s="9" t="s">
        <v>72</v>
      </c>
      <c r="B1725" s="48" t="s">
        <v>73</v>
      </c>
      <c r="C1725" s="42"/>
      <c r="D1725" s="12"/>
      <c r="E1725" s="15"/>
      <c r="F1725" s="46">
        <f>F1682*5%</f>
        <v>24.200000000000003</v>
      </c>
      <c r="G1725" t="s">
        <v>70</v>
      </c>
    </row>
    <row r="1726" spans="1:7" ht="13.5" thickBot="1">
      <c r="A1726" s="9" t="s">
        <v>74</v>
      </c>
      <c r="B1726" s="49" t="s">
        <v>75</v>
      </c>
      <c r="C1726" s="45"/>
      <c r="D1726" s="16"/>
      <c r="E1726" s="15"/>
      <c r="F1726" s="33">
        <f>F1682*10%</f>
        <v>48.400000000000006</v>
      </c>
      <c r="G1726" t="s">
        <v>70</v>
      </c>
    </row>
    <row r="1727" spans="1:7" ht="13.5" thickBot="1">
      <c r="A1727" s="9" t="s">
        <v>76</v>
      </c>
      <c r="B1727" s="49" t="s">
        <v>77</v>
      </c>
      <c r="C1727" s="45"/>
      <c r="D1727" s="16"/>
      <c r="E1727" s="15"/>
      <c r="F1727" s="33">
        <f>F1682*5%</f>
        <v>24.200000000000003</v>
      </c>
      <c r="G1727" t="s">
        <v>70</v>
      </c>
    </row>
    <row r="1728" spans="1:7" ht="13.5" thickBot="1">
      <c r="A1728" s="9" t="s">
        <v>78</v>
      </c>
      <c r="B1728" s="49" t="s">
        <v>79</v>
      </c>
      <c r="C1728" s="45"/>
      <c r="D1728" s="16"/>
      <c r="E1728" s="15"/>
      <c r="F1728" s="33">
        <f>F1682*25%</f>
        <v>121</v>
      </c>
      <c r="G1728" t="s">
        <v>70</v>
      </c>
    </row>
    <row r="1729" spans="1:7" ht="13.5" thickBot="1">
      <c r="A1729" s="9" t="s">
        <v>80</v>
      </c>
      <c r="B1729" s="49" t="s">
        <v>81</v>
      </c>
      <c r="C1729" s="45"/>
      <c r="D1729" s="16"/>
      <c r="E1729" s="15"/>
      <c r="F1729" s="33">
        <f>D1682*45%</f>
        <v>8.712</v>
      </c>
      <c r="G1729" t="s">
        <v>63</v>
      </c>
    </row>
    <row r="1730" spans="1:7" ht="13.5" thickBot="1">
      <c r="A1730" s="9" t="s">
        <v>82</v>
      </c>
      <c r="B1730" s="50" t="s">
        <v>83</v>
      </c>
      <c r="C1730" s="47"/>
      <c r="D1730" s="20"/>
      <c r="E1730" s="15"/>
      <c r="F1730" s="33">
        <f>F1682*5%</f>
        <v>24.200000000000003</v>
      </c>
      <c r="G1730" t="s">
        <v>70</v>
      </c>
    </row>
    <row r="1737" spans="1:7" ht="12.75">
      <c r="A1737" s="108" t="s">
        <v>0</v>
      </c>
      <c r="B1737" s="108"/>
      <c r="C1737" s="108"/>
      <c r="D1737" s="108"/>
      <c r="E1737" s="108"/>
      <c r="F1737" s="108"/>
      <c r="G1737" s="108"/>
    </row>
    <row r="1738" spans="1:7" ht="12.75">
      <c r="A1738" s="108" t="s">
        <v>104</v>
      </c>
      <c r="B1738" s="108"/>
      <c r="C1738" s="108"/>
      <c r="D1738" s="108"/>
      <c r="E1738" s="108"/>
      <c r="F1738" s="108"/>
      <c r="G1738" s="108"/>
    </row>
    <row r="1739" spans="1:7" ht="12.75">
      <c r="A1739" s="1"/>
      <c r="B1739" s="1"/>
      <c r="C1739" s="1"/>
      <c r="D1739" s="1"/>
      <c r="E1739" s="1"/>
      <c r="F1739" s="1"/>
      <c r="G1739" s="1"/>
    </row>
    <row r="1741" spans="1:6" ht="12.75">
      <c r="A1741" s="2" t="s">
        <v>1</v>
      </c>
      <c r="D1741" s="2" t="s">
        <v>2</v>
      </c>
      <c r="F1741" s="2" t="s">
        <v>3</v>
      </c>
    </row>
    <row r="1742" ht="13.5" thickBot="1">
      <c r="A1742" s="3"/>
    </row>
    <row r="1743" spans="1:6" ht="13.5" thickBot="1">
      <c r="A1743" s="109" t="s">
        <v>4</v>
      </c>
      <c r="B1743" s="107"/>
      <c r="C1743" s="6" t="s">
        <v>5</v>
      </c>
      <c r="D1743" s="7">
        <v>20.48</v>
      </c>
      <c r="E1743" s="8" t="s">
        <v>6</v>
      </c>
      <c r="F1743" s="7">
        <v>512</v>
      </c>
    </row>
    <row r="1744" spans="1:6" ht="13.5" thickBot="1">
      <c r="A1744" s="9" t="s">
        <v>7</v>
      </c>
      <c r="B1744" s="10"/>
      <c r="C1744" s="6" t="s">
        <v>8</v>
      </c>
      <c r="D1744" s="7">
        <f>F1744/25</f>
        <v>21.2992</v>
      </c>
      <c r="E1744" s="8" t="s">
        <v>9</v>
      </c>
      <c r="F1744" s="7">
        <f>F1743*1.04</f>
        <v>532.48</v>
      </c>
    </row>
    <row r="1745" spans="1:6" ht="13.5" thickBot="1">
      <c r="A1745" s="11" t="s">
        <v>10</v>
      </c>
      <c r="B1745" s="12"/>
      <c r="C1745" s="6" t="s">
        <v>11</v>
      </c>
      <c r="D1745" s="7">
        <f>F1745/25</f>
        <v>22.528000000000002</v>
      </c>
      <c r="E1745" s="8" t="s">
        <v>12</v>
      </c>
      <c r="F1745" s="7">
        <f>F1743*1.1</f>
        <v>563.2</v>
      </c>
    </row>
    <row r="1746" spans="1:6" ht="13.5" thickBot="1">
      <c r="A1746" s="13" t="s">
        <v>13</v>
      </c>
      <c r="B1746" s="10"/>
      <c r="C1746" s="6" t="s">
        <v>14</v>
      </c>
      <c r="D1746" s="7">
        <f>F1746/25</f>
        <v>23.347199999999997</v>
      </c>
      <c r="E1746" s="8" t="s">
        <v>15</v>
      </c>
      <c r="F1746" s="7">
        <f>F1743*1.14</f>
        <v>583.68</v>
      </c>
    </row>
    <row r="1747" spans="1:4" ht="12.75">
      <c r="A1747" s="11" t="s">
        <v>16</v>
      </c>
      <c r="B1747" s="12"/>
      <c r="D1747" s="14"/>
    </row>
    <row r="1748" spans="1:4" ht="12.75">
      <c r="A1748" s="15" t="s">
        <v>17</v>
      </c>
      <c r="B1748" s="16"/>
      <c r="D1748" s="17"/>
    </row>
    <row r="1749" spans="1:4" ht="13.5" thickBot="1">
      <c r="A1749" s="15" t="s">
        <v>18</v>
      </c>
      <c r="B1749" s="16"/>
      <c r="D1749" s="18"/>
    </row>
    <row r="1750" spans="1:6" ht="13.5" thickBot="1">
      <c r="A1750" s="19" t="s">
        <v>19</v>
      </c>
      <c r="B1750" s="20"/>
      <c r="C1750" s="21" t="s">
        <v>20</v>
      </c>
      <c r="D1750" s="7">
        <f>F1750/25</f>
        <v>24.1664</v>
      </c>
      <c r="E1750" s="21" t="s">
        <v>21</v>
      </c>
      <c r="F1750" s="22">
        <f>F1743*1.18</f>
        <v>604.16</v>
      </c>
    </row>
    <row r="1751" spans="1:6" ht="13.5" thickBot="1">
      <c r="A1751" s="23" t="s">
        <v>22</v>
      </c>
      <c r="B1751" s="12"/>
      <c r="C1751" s="21" t="s">
        <v>23</v>
      </c>
      <c r="D1751" s="7">
        <f>F1751/25</f>
        <v>24.985599999999998</v>
      </c>
      <c r="E1751" s="21" t="s">
        <v>24</v>
      </c>
      <c r="F1751" s="7">
        <f>F1743*1.22</f>
        <v>624.64</v>
      </c>
    </row>
    <row r="1752" spans="1:6" ht="13.5" thickBot="1">
      <c r="A1752" s="24" t="s">
        <v>25</v>
      </c>
      <c r="B1752" s="20"/>
      <c r="C1752" s="25"/>
      <c r="D1752" s="17"/>
      <c r="E1752" s="25"/>
      <c r="F1752" s="26"/>
    </row>
    <row r="1753" spans="1:6" ht="13.5" thickBot="1">
      <c r="A1753" s="23" t="s">
        <v>26</v>
      </c>
      <c r="B1753" s="12"/>
      <c r="C1753" s="21" t="s">
        <v>27</v>
      </c>
      <c r="D1753" s="7">
        <f>F1753/25</f>
        <v>25.8048</v>
      </c>
      <c r="E1753" s="21" t="s">
        <v>28</v>
      </c>
      <c r="F1753" s="7">
        <f>F1743*1.26</f>
        <v>645.12</v>
      </c>
    </row>
    <row r="1754" spans="1:6" ht="13.5" thickBot="1">
      <c r="A1754" s="24" t="s">
        <v>29</v>
      </c>
      <c r="B1754" s="20"/>
      <c r="C1754" s="25"/>
      <c r="D1754" s="27"/>
      <c r="E1754" s="25"/>
      <c r="F1754" s="26"/>
    </row>
    <row r="1755" spans="1:6" ht="13.5" thickBot="1">
      <c r="A1755" s="23" t="s">
        <v>30</v>
      </c>
      <c r="B1755" s="12"/>
      <c r="C1755" s="21" t="s">
        <v>31</v>
      </c>
      <c r="D1755" s="7">
        <f>F1755/25</f>
        <v>26.624000000000002</v>
      </c>
      <c r="E1755" s="21" t="s">
        <v>32</v>
      </c>
      <c r="F1755" s="7">
        <f>F1743*1.3</f>
        <v>665.6</v>
      </c>
    </row>
    <row r="1756" spans="1:2" ht="12.75">
      <c r="A1756" s="28" t="s">
        <v>33</v>
      </c>
      <c r="B1756" s="16"/>
    </row>
    <row r="1757" spans="1:2" ht="13.5" thickBot="1">
      <c r="A1757" s="29" t="s">
        <v>34</v>
      </c>
      <c r="B1757" s="20"/>
    </row>
    <row r="1759" spans="1:2" ht="12.75">
      <c r="A1759" s="2" t="s">
        <v>35</v>
      </c>
      <c r="B1759" s="2"/>
    </row>
    <row r="1761" spans="1:6" ht="12.75">
      <c r="A1761" s="2" t="s">
        <v>36</v>
      </c>
      <c r="F1761" s="2" t="s">
        <v>37</v>
      </c>
    </row>
    <row r="1762" ht="13.5" thickBot="1"/>
    <row r="1763" spans="1:6" ht="13.5" thickBot="1">
      <c r="A1763" s="13" t="s">
        <v>38</v>
      </c>
      <c r="B1763" s="10"/>
      <c r="E1763" s="30" t="s">
        <v>39</v>
      </c>
      <c r="F1763" s="31">
        <v>512</v>
      </c>
    </row>
    <row r="1764" spans="1:6" ht="13.5" thickBot="1">
      <c r="A1764" s="13" t="s">
        <v>40</v>
      </c>
      <c r="B1764" s="10"/>
      <c r="E1764" s="30" t="s">
        <v>41</v>
      </c>
      <c r="F1764" s="31">
        <f>F1763*1.04</f>
        <v>532.48</v>
      </c>
    </row>
    <row r="1765" spans="1:6" ht="13.5" thickBot="1">
      <c r="A1765" s="13" t="s">
        <v>42</v>
      </c>
      <c r="B1765" s="10"/>
      <c r="E1765" s="30" t="s">
        <v>43</v>
      </c>
      <c r="F1765" s="31">
        <f>F1763*1.15</f>
        <v>588.8</v>
      </c>
    </row>
    <row r="1766" spans="1:6" ht="13.5" thickBot="1">
      <c r="A1766" s="13" t="s">
        <v>44</v>
      </c>
      <c r="B1766" s="10"/>
      <c r="E1766" s="30" t="s">
        <v>45</v>
      </c>
      <c r="F1766" s="31">
        <f>F1763*1.2</f>
        <v>614.4</v>
      </c>
    </row>
    <row r="1767" spans="1:6" ht="13.5" thickBot="1">
      <c r="A1767" s="13" t="s">
        <v>46</v>
      </c>
      <c r="B1767" s="10"/>
      <c r="E1767" s="30" t="s">
        <v>47</v>
      </c>
      <c r="F1767" s="31">
        <f>F1763*1.26</f>
        <v>645.12</v>
      </c>
    </row>
    <row r="1768" spans="1:6" ht="13.5" thickBot="1">
      <c r="A1768" s="13" t="s">
        <v>48</v>
      </c>
      <c r="B1768" s="10"/>
      <c r="E1768" s="30" t="s">
        <v>49</v>
      </c>
      <c r="F1768" s="31">
        <f>F1763*1.3</f>
        <v>665.6</v>
      </c>
    </row>
    <row r="1770" ht="12.75">
      <c r="A1770" t="s">
        <v>50</v>
      </c>
    </row>
    <row r="1771" ht="12.75">
      <c r="A1771" t="s">
        <v>105</v>
      </c>
    </row>
    <row r="1773" ht="12.75">
      <c r="A1773" s="2" t="s">
        <v>51</v>
      </c>
    </row>
    <row r="1775" ht="13.5" thickBot="1"/>
    <row r="1776" spans="1:7" ht="13.5" thickBot="1">
      <c r="A1776" s="9" t="s">
        <v>52</v>
      </c>
      <c r="B1776" s="106" t="s">
        <v>53</v>
      </c>
      <c r="C1776" s="106"/>
      <c r="D1776" s="107"/>
      <c r="E1776" s="15"/>
      <c r="F1776" s="33">
        <f>F1743*10%</f>
        <v>51.2</v>
      </c>
      <c r="G1776" t="s">
        <v>54</v>
      </c>
    </row>
    <row r="1777" spans="1:7" ht="13.5" thickBot="1">
      <c r="A1777" s="9" t="s">
        <v>55</v>
      </c>
      <c r="B1777" s="4" t="s">
        <v>56</v>
      </c>
      <c r="C1777" s="32"/>
      <c r="D1777" s="5"/>
      <c r="E1777" s="15"/>
      <c r="F1777" s="33">
        <f>D1743*6%</f>
        <v>1.2288</v>
      </c>
      <c r="G1777" t="s">
        <v>57</v>
      </c>
    </row>
    <row r="1778" spans="1:7" ht="13.5" thickBot="1">
      <c r="A1778" s="9" t="s">
        <v>58</v>
      </c>
      <c r="B1778" s="4" t="s">
        <v>59</v>
      </c>
      <c r="C1778" s="32"/>
      <c r="D1778" s="5"/>
      <c r="E1778" s="15"/>
      <c r="F1778" s="33">
        <f>D1743*20%</f>
        <v>4.096</v>
      </c>
      <c r="G1778" t="s">
        <v>57</v>
      </c>
    </row>
    <row r="1779" spans="1:7" ht="13.5" thickBot="1">
      <c r="A1779" s="9" t="s">
        <v>58</v>
      </c>
      <c r="B1779" s="106" t="s">
        <v>60</v>
      </c>
      <c r="C1779" s="106"/>
      <c r="D1779" s="107"/>
      <c r="E1779" s="15"/>
      <c r="F1779" s="33">
        <f>D1743*6%</f>
        <v>1.2288</v>
      </c>
      <c r="G1779" t="s">
        <v>57</v>
      </c>
    </row>
    <row r="1780" spans="1:7" ht="13.5" thickBot="1">
      <c r="A1780" s="11" t="s">
        <v>61</v>
      </c>
      <c r="B1780" s="34" t="s">
        <v>62</v>
      </c>
      <c r="C1780" s="34"/>
      <c r="D1780" s="35"/>
      <c r="E1780" s="15"/>
      <c r="F1780" s="33">
        <f>D1743*45%</f>
        <v>9.216000000000001</v>
      </c>
      <c r="G1780" t="s">
        <v>63</v>
      </c>
    </row>
    <row r="1781" spans="1:7" ht="13.5" thickBot="1">
      <c r="A1781" s="36"/>
      <c r="B1781" s="37" t="s">
        <v>64</v>
      </c>
      <c r="C1781" s="37"/>
      <c r="D1781" s="38"/>
      <c r="E1781" s="15"/>
      <c r="F1781" s="33">
        <f>D1743*20%</f>
        <v>4.096</v>
      </c>
      <c r="G1781" t="s">
        <v>65</v>
      </c>
    </row>
    <row r="1782" spans="1:7" ht="13.5" thickBot="1">
      <c r="A1782" s="9" t="s">
        <v>66</v>
      </c>
      <c r="B1782" s="32" t="s">
        <v>67</v>
      </c>
      <c r="C1782" s="39"/>
      <c r="D1782" s="10"/>
      <c r="E1782" s="15"/>
      <c r="F1782" s="40">
        <f>F1743*8.3%</f>
        <v>42.496</v>
      </c>
      <c r="G1782" t="s">
        <v>57</v>
      </c>
    </row>
    <row r="1783" spans="1:6" ht="13.5" thickBot="1">
      <c r="A1783" s="11" t="s">
        <v>66</v>
      </c>
      <c r="B1783" s="34" t="s">
        <v>68</v>
      </c>
      <c r="C1783" s="42"/>
      <c r="D1783" s="12"/>
      <c r="E1783" s="43"/>
      <c r="F1783" s="27"/>
    </row>
    <row r="1784" spans="1:7" ht="13.5" thickBot="1">
      <c r="A1784" s="15"/>
      <c r="B1784" s="44" t="s">
        <v>69</v>
      </c>
      <c r="C1784" s="45"/>
      <c r="D1784" s="16"/>
      <c r="E1784" s="15"/>
      <c r="F1784" s="46">
        <f>F1743*15%</f>
        <v>76.8</v>
      </c>
      <c r="G1784" t="s">
        <v>70</v>
      </c>
    </row>
    <row r="1785" spans="1:7" ht="13.5" thickBot="1">
      <c r="A1785" s="36"/>
      <c r="B1785" s="37" t="s">
        <v>71</v>
      </c>
      <c r="C1785" s="47"/>
      <c r="D1785" s="20"/>
      <c r="E1785" s="15"/>
      <c r="F1785" s="33">
        <f>F1743*20%</f>
        <v>102.4</v>
      </c>
      <c r="G1785" t="s">
        <v>70</v>
      </c>
    </row>
    <row r="1786" spans="1:7" ht="13.5" thickBot="1">
      <c r="A1786" s="9" t="s">
        <v>72</v>
      </c>
      <c r="B1786" s="48" t="s">
        <v>73</v>
      </c>
      <c r="C1786" s="42"/>
      <c r="D1786" s="12"/>
      <c r="E1786" s="15"/>
      <c r="F1786" s="46">
        <f>F1743*5%</f>
        <v>25.6</v>
      </c>
      <c r="G1786" t="s">
        <v>70</v>
      </c>
    </row>
    <row r="1787" spans="1:7" ht="13.5" thickBot="1">
      <c r="A1787" s="9" t="s">
        <v>74</v>
      </c>
      <c r="B1787" s="49" t="s">
        <v>75</v>
      </c>
      <c r="C1787" s="45"/>
      <c r="D1787" s="16"/>
      <c r="E1787" s="15"/>
      <c r="F1787" s="33">
        <f>F1743*10%</f>
        <v>51.2</v>
      </c>
      <c r="G1787" t="s">
        <v>70</v>
      </c>
    </row>
    <row r="1788" spans="1:7" ht="13.5" thickBot="1">
      <c r="A1788" s="9" t="s">
        <v>76</v>
      </c>
      <c r="B1788" s="49" t="s">
        <v>77</v>
      </c>
      <c r="C1788" s="45"/>
      <c r="D1788" s="16"/>
      <c r="E1788" s="15"/>
      <c r="F1788" s="33">
        <f>F1743*5%</f>
        <v>25.6</v>
      </c>
      <c r="G1788" t="s">
        <v>70</v>
      </c>
    </row>
    <row r="1789" spans="1:7" ht="13.5" thickBot="1">
      <c r="A1789" s="9" t="s">
        <v>78</v>
      </c>
      <c r="B1789" s="49" t="s">
        <v>79</v>
      </c>
      <c r="C1789" s="45"/>
      <c r="D1789" s="16"/>
      <c r="E1789" s="15"/>
      <c r="F1789" s="33">
        <f>F1743*25%</f>
        <v>128</v>
      </c>
      <c r="G1789" t="s">
        <v>70</v>
      </c>
    </row>
    <row r="1790" spans="1:7" ht="13.5" thickBot="1">
      <c r="A1790" s="9" t="s">
        <v>80</v>
      </c>
      <c r="B1790" s="49" t="s">
        <v>81</v>
      </c>
      <c r="C1790" s="45"/>
      <c r="D1790" s="16"/>
      <c r="E1790" s="15"/>
      <c r="F1790" s="33">
        <f>D1743*45%</f>
        <v>9.216000000000001</v>
      </c>
      <c r="G1790" t="s">
        <v>63</v>
      </c>
    </row>
    <row r="1791" spans="1:7" ht="13.5" thickBot="1">
      <c r="A1791" s="9" t="s">
        <v>82</v>
      </c>
      <c r="B1791" s="50" t="s">
        <v>83</v>
      </c>
      <c r="C1791" s="47"/>
      <c r="D1791" s="20"/>
      <c r="E1791" s="15"/>
      <c r="F1791" s="33">
        <f>F1743*5%</f>
        <v>25.6</v>
      </c>
      <c r="G1791" t="s">
        <v>70</v>
      </c>
    </row>
    <row r="1798" spans="1:7" ht="12.75">
      <c r="A1798" s="108" t="s">
        <v>0</v>
      </c>
      <c r="B1798" s="108"/>
      <c r="C1798" s="108"/>
      <c r="D1798" s="108"/>
      <c r="E1798" s="108"/>
      <c r="F1798" s="108"/>
      <c r="G1798" s="108"/>
    </row>
    <row r="1799" spans="1:7" ht="12.75">
      <c r="A1799" s="108" t="s">
        <v>106</v>
      </c>
      <c r="B1799" s="108"/>
      <c r="C1799" s="108"/>
      <c r="D1799" s="108"/>
      <c r="E1799" s="108"/>
      <c r="F1799" s="108"/>
      <c r="G1799" s="108"/>
    </row>
    <row r="1800" spans="1:7" ht="12.75">
      <c r="A1800" s="1"/>
      <c r="B1800" s="1"/>
      <c r="C1800" s="1"/>
      <c r="D1800" s="1"/>
      <c r="E1800" s="1"/>
      <c r="F1800" s="1"/>
      <c r="G1800" s="1"/>
    </row>
    <row r="1802" spans="1:6" ht="12.75">
      <c r="A1802" s="2" t="s">
        <v>1</v>
      </c>
      <c r="D1802" s="2" t="s">
        <v>2</v>
      </c>
      <c r="F1802" s="2" t="s">
        <v>3</v>
      </c>
    </row>
    <row r="1803" ht="13.5" thickBot="1">
      <c r="A1803" s="3"/>
    </row>
    <row r="1804" spans="1:6" ht="13.5" thickBot="1">
      <c r="A1804" s="109" t="s">
        <v>4</v>
      </c>
      <c r="B1804" s="107"/>
      <c r="C1804" s="6" t="s">
        <v>5</v>
      </c>
      <c r="D1804" s="7">
        <v>21.6</v>
      </c>
      <c r="E1804" s="8" t="s">
        <v>6</v>
      </c>
      <c r="F1804" s="7">
        <v>540</v>
      </c>
    </row>
    <row r="1805" spans="1:6" ht="13.5" thickBot="1">
      <c r="A1805" s="9" t="s">
        <v>7</v>
      </c>
      <c r="B1805" s="10"/>
      <c r="C1805" s="6" t="s">
        <v>8</v>
      </c>
      <c r="D1805" s="7">
        <f>F1805/25</f>
        <v>22.464000000000002</v>
      </c>
      <c r="E1805" s="8" t="s">
        <v>9</v>
      </c>
      <c r="F1805" s="7">
        <f>F1804*1.04</f>
        <v>561.6</v>
      </c>
    </row>
    <row r="1806" spans="1:6" ht="13.5" thickBot="1">
      <c r="A1806" s="11" t="s">
        <v>10</v>
      </c>
      <c r="B1806" s="12"/>
      <c r="C1806" s="6" t="s">
        <v>11</v>
      </c>
      <c r="D1806" s="7">
        <f>F1806/25</f>
        <v>23.76</v>
      </c>
      <c r="E1806" s="8" t="s">
        <v>12</v>
      </c>
      <c r="F1806" s="7">
        <f>F1804*1.1</f>
        <v>594</v>
      </c>
    </row>
    <row r="1807" spans="1:6" ht="13.5" thickBot="1">
      <c r="A1807" s="13" t="s">
        <v>13</v>
      </c>
      <c r="B1807" s="10"/>
      <c r="C1807" s="6" t="s">
        <v>14</v>
      </c>
      <c r="D1807" s="7">
        <f>F1807/25</f>
        <v>24.623999999999995</v>
      </c>
      <c r="E1807" s="8" t="s">
        <v>15</v>
      </c>
      <c r="F1807" s="7">
        <f>F1804*1.14</f>
        <v>615.5999999999999</v>
      </c>
    </row>
    <row r="1808" spans="1:4" ht="12.75">
      <c r="A1808" s="11" t="s">
        <v>16</v>
      </c>
      <c r="B1808" s="12"/>
      <c r="D1808" s="14"/>
    </row>
    <row r="1809" spans="1:4" ht="12.75">
      <c r="A1809" s="15" t="s">
        <v>17</v>
      </c>
      <c r="B1809" s="16"/>
      <c r="D1809" s="17"/>
    </row>
    <row r="1810" spans="1:4" ht="13.5" thickBot="1">
      <c r="A1810" s="15" t="s">
        <v>18</v>
      </c>
      <c r="B1810" s="16"/>
      <c r="D1810" s="18"/>
    </row>
    <row r="1811" spans="1:6" ht="13.5" thickBot="1">
      <c r="A1811" s="19" t="s">
        <v>19</v>
      </c>
      <c r="B1811" s="20"/>
      <c r="C1811" s="21" t="s">
        <v>20</v>
      </c>
      <c r="D1811" s="7">
        <f>F1811/25</f>
        <v>25.487999999999996</v>
      </c>
      <c r="E1811" s="21" t="s">
        <v>21</v>
      </c>
      <c r="F1811" s="22">
        <f>F1804*1.18</f>
        <v>637.1999999999999</v>
      </c>
    </row>
    <row r="1812" spans="1:6" ht="13.5" thickBot="1">
      <c r="A1812" s="23" t="s">
        <v>22</v>
      </c>
      <c r="B1812" s="12"/>
      <c r="C1812" s="21" t="s">
        <v>23</v>
      </c>
      <c r="D1812" s="7">
        <f>F1812/25</f>
        <v>26.351999999999997</v>
      </c>
      <c r="E1812" s="21" t="s">
        <v>24</v>
      </c>
      <c r="F1812" s="7">
        <f>F1804*1.22</f>
        <v>658.8</v>
      </c>
    </row>
    <row r="1813" spans="1:6" ht="13.5" thickBot="1">
      <c r="A1813" s="24" t="s">
        <v>25</v>
      </c>
      <c r="B1813" s="20"/>
      <c r="C1813" s="25"/>
      <c r="D1813" s="17"/>
      <c r="E1813" s="25"/>
      <c r="F1813" s="26"/>
    </row>
    <row r="1814" spans="1:6" ht="13.5" thickBot="1">
      <c r="A1814" s="23" t="s">
        <v>26</v>
      </c>
      <c r="B1814" s="12"/>
      <c r="C1814" s="21" t="s">
        <v>27</v>
      </c>
      <c r="D1814" s="7">
        <f>F1814/25</f>
        <v>27.215999999999998</v>
      </c>
      <c r="E1814" s="21" t="s">
        <v>28</v>
      </c>
      <c r="F1814" s="7">
        <f>F1804*1.26</f>
        <v>680.4</v>
      </c>
    </row>
    <row r="1815" spans="1:6" ht="13.5" thickBot="1">
      <c r="A1815" s="24" t="s">
        <v>29</v>
      </c>
      <c r="B1815" s="20"/>
      <c r="C1815" s="25"/>
      <c r="D1815" s="27"/>
      <c r="E1815" s="25"/>
      <c r="F1815" s="26"/>
    </row>
    <row r="1816" spans="1:6" ht="13.5" thickBot="1">
      <c r="A1816" s="23" t="s">
        <v>30</v>
      </c>
      <c r="B1816" s="12"/>
      <c r="C1816" s="21" t="s">
        <v>31</v>
      </c>
      <c r="D1816" s="7">
        <f>F1816/25</f>
        <v>28.08</v>
      </c>
      <c r="E1816" s="21" t="s">
        <v>32</v>
      </c>
      <c r="F1816" s="7">
        <f>F1804*1.3</f>
        <v>702</v>
      </c>
    </row>
    <row r="1817" spans="1:2" ht="12.75">
      <c r="A1817" s="28" t="s">
        <v>33</v>
      </c>
      <c r="B1817" s="16"/>
    </row>
    <row r="1818" spans="1:2" ht="13.5" thickBot="1">
      <c r="A1818" s="29" t="s">
        <v>34</v>
      </c>
      <c r="B1818" s="20"/>
    </row>
    <row r="1820" spans="1:2" ht="12.75">
      <c r="A1820" s="2" t="s">
        <v>35</v>
      </c>
      <c r="B1820" s="2"/>
    </row>
    <row r="1822" spans="1:6" ht="12.75">
      <c r="A1822" s="2" t="s">
        <v>36</v>
      </c>
      <c r="F1822" s="2" t="s">
        <v>37</v>
      </c>
    </row>
    <row r="1823" ht="13.5" thickBot="1"/>
    <row r="1824" spans="1:6" ht="13.5" thickBot="1">
      <c r="A1824" s="13" t="s">
        <v>38</v>
      </c>
      <c r="B1824" s="10"/>
      <c r="E1824" s="30" t="s">
        <v>39</v>
      </c>
      <c r="F1824" s="31">
        <v>540</v>
      </c>
    </row>
    <row r="1825" spans="1:6" ht="13.5" thickBot="1">
      <c r="A1825" s="13" t="s">
        <v>40</v>
      </c>
      <c r="B1825" s="10"/>
      <c r="E1825" s="30" t="s">
        <v>41</v>
      </c>
      <c r="F1825" s="31">
        <f>F1824*1.04</f>
        <v>561.6</v>
      </c>
    </row>
    <row r="1826" spans="1:6" ht="13.5" thickBot="1">
      <c r="A1826" s="13" t="s">
        <v>42</v>
      </c>
      <c r="B1826" s="10"/>
      <c r="E1826" s="30" t="s">
        <v>43</v>
      </c>
      <c r="F1826" s="31">
        <f>F1824*1.15</f>
        <v>621</v>
      </c>
    </row>
    <row r="1827" spans="1:6" ht="13.5" thickBot="1">
      <c r="A1827" s="13" t="s">
        <v>44</v>
      </c>
      <c r="B1827" s="10"/>
      <c r="E1827" s="30" t="s">
        <v>45</v>
      </c>
      <c r="F1827" s="31">
        <f>F1824*1.2</f>
        <v>648</v>
      </c>
    </row>
    <row r="1828" spans="1:6" ht="13.5" thickBot="1">
      <c r="A1828" s="13" t="s">
        <v>46</v>
      </c>
      <c r="B1828" s="10"/>
      <c r="E1828" s="30" t="s">
        <v>47</v>
      </c>
      <c r="F1828" s="31">
        <f>F1824*1.26</f>
        <v>680.4</v>
      </c>
    </row>
    <row r="1829" spans="1:6" ht="13.5" thickBot="1">
      <c r="A1829" s="13" t="s">
        <v>48</v>
      </c>
      <c r="B1829" s="10"/>
      <c r="E1829" s="30" t="s">
        <v>49</v>
      </c>
      <c r="F1829" s="31">
        <f>F1824*1.3</f>
        <v>702</v>
      </c>
    </row>
    <row r="1831" ht="12.75">
      <c r="A1831" t="s">
        <v>50</v>
      </c>
    </row>
    <row r="1832" ht="12.75">
      <c r="A1832" t="s">
        <v>107</v>
      </c>
    </row>
    <row r="1834" ht="12.75">
      <c r="A1834" s="2" t="s">
        <v>51</v>
      </c>
    </row>
    <row r="1836" ht="13.5" thickBot="1"/>
    <row r="1837" spans="1:7" ht="13.5" thickBot="1">
      <c r="A1837" s="9" t="s">
        <v>52</v>
      </c>
      <c r="B1837" s="106" t="s">
        <v>53</v>
      </c>
      <c r="C1837" s="106"/>
      <c r="D1837" s="107"/>
      <c r="E1837" s="15"/>
      <c r="F1837" s="33">
        <f>F1804*10%</f>
        <v>54</v>
      </c>
      <c r="G1837" t="s">
        <v>54</v>
      </c>
    </row>
    <row r="1838" spans="1:7" ht="13.5" thickBot="1">
      <c r="A1838" s="9" t="s">
        <v>55</v>
      </c>
      <c r="B1838" s="4" t="s">
        <v>56</v>
      </c>
      <c r="C1838" s="32"/>
      <c r="D1838" s="5"/>
      <c r="E1838" s="15"/>
      <c r="F1838" s="33">
        <f>D1804*6%</f>
        <v>1.296</v>
      </c>
      <c r="G1838" t="s">
        <v>57</v>
      </c>
    </row>
    <row r="1839" spans="1:7" ht="13.5" thickBot="1">
      <c r="A1839" s="9" t="s">
        <v>58</v>
      </c>
      <c r="B1839" s="4" t="s">
        <v>59</v>
      </c>
      <c r="C1839" s="32"/>
      <c r="D1839" s="5"/>
      <c r="E1839" s="15"/>
      <c r="F1839" s="33">
        <f>D1804*20%</f>
        <v>4.32</v>
      </c>
      <c r="G1839" t="s">
        <v>57</v>
      </c>
    </row>
    <row r="1840" spans="1:7" ht="13.5" thickBot="1">
      <c r="A1840" s="9" t="s">
        <v>58</v>
      </c>
      <c r="B1840" s="106" t="s">
        <v>60</v>
      </c>
      <c r="C1840" s="106"/>
      <c r="D1840" s="107"/>
      <c r="E1840" s="15"/>
      <c r="F1840" s="33">
        <f>D1804*6%</f>
        <v>1.296</v>
      </c>
      <c r="G1840" t="s">
        <v>57</v>
      </c>
    </row>
    <row r="1841" spans="1:7" ht="13.5" thickBot="1">
      <c r="A1841" s="11" t="s">
        <v>61</v>
      </c>
      <c r="B1841" s="34" t="s">
        <v>62</v>
      </c>
      <c r="C1841" s="34"/>
      <c r="D1841" s="35"/>
      <c r="E1841" s="15"/>
      <c r="F1841" s="33">
        <f>D1804*45%</f>
        <v>9.72</v>
      </c>
      <c r="G1841" t="s">
        <v>63</v>
      </c>
    </row>
    <row r="1842" spans="1:7" ht="13.5" thickBot="1">
      <c r="A1842" s="36"/>
      <c r="B1842" s="37" t="s">
        <v>64</v>
      </c>
      <c r="C1842" s="37"/>
      <c r="D1842" s="38"/>
      <c r="E1842" s="15"/>
      <c r="F1842" s="33">
        <f>D1804*20%</f>
        <v>4.32</v>
      </c>
      <c r="G1842" t="s">
        <v>65</v>
      </c>
    </row>
    <row r="1843" spans="1:7" ht="13.5" thickBot="1">
      <c r="A1843" s="9" t="s">
        <v>66</v>
      </c>
      <c r="B1843" s="32" t="s">
        <v>67</v>
      </c>
      <c r="C1843" s="39"/>
      <c r="D1843" s="10"/>
      <c r="E1843" s="15"/>
      <c r="F1843" s="40">
        <f>F1804*8.3%</f>
        <v>44.82</v>
      </c>
      <c r="G1843" t="s">
        <v>57</v>
      </c>
    </row>
    <row r="1844" spans="1:6" ht="13.5" thickBot="1">
      <c r="A1844" s="11" t="s">
        <v>66</v>
      </c>
      <c r="B1844" s="34" t="s">
        <v>68</v>
      </c>
      <c r="C1844" s="42"/>
      <c r="D1844" s="12"/>
      <c r="E1844" s="43"/>
      <c r="F1844" s="27"/>
    </row>
    <row r="1845" spans="1:7" ht="13.5" thickBot="1">
      <c r="A1845" s="15"/>
      <c r="B1845" s="44" t="s">
        <v>69</v>
      </c>
      <c r="C1845" s="45"/>
      <c r="D1845" s="16"/>
      <c r="E1845" s="15"/>
      <c r="F1845" s="46">
        <f>F1804*15%</f>
        <v>81</v>
      </c>
      <c r="G1845" t="s">
        <v>70</v>
      </c>
    </row>
    <row r="1846" spans="1:7" ht="13.5" thickBot="1">
      <c r="A1846" s="36"/>
      <c r="B1846" s="37" t="s">
        <v>71</v>
      </c>
      <c r="C1846" s="47"/>
      <c r="D1846" s="20"/>
      <c r="E1846" s="15"/>
      <c r="F1846" s="33">
        <f>F1804*20%</f>
        <v>108</v>
      </c>
      <c r="G1846" t="s">
        <v>70</v>
      </c>
    </row>
    <row r="1847" spans="1:7" ht="13.5" thickBot="1">
      <c r="A1847" s="9" t="s">
        <v>72</v>
      </c>
      <c r="B1847" s="48" t="s">
        <v>73</v>
      </c>
      <c r="C1847" s="42"/>
      <c r="D1847" s="12"/>
      <c r="E1847" s="15"/>
      <c r="F1847" s="46">
        <f>F1804*5%</f>
        <v>27</v>
      </c>
      <c r="G1847" t="s">
        <v>70</v>
      </c>
    </row>
    <row r="1848" spans="1:7" ht="13.5" thickBot="1">
      <c r="A1848" s="9" t="s">
        <v>74</v>
      </c>
      <c r="B1848" s="49" t="s">
        <v>75</v>
      </c>
      <c r="C1848" s="45"/>
      <c r="D1848" s="16"/>
      <c r="E1848" s="15"/>
      <c r="F1848" s="33">
        <f>F1804*10%</f>
        <v>54</v>
      </c>
      <c r="G1848" t="s">
        <v>70</v>
      </c>
    </row>
    <row r="1849" spans="1:7" ht="13.5" thickBot="1">
      <c r="A1849" s="9" t="s">
        <v>76</v>
      </c>
      <c r="B1849" s="49" t="s">
        <v>77</v>
      </c>
      <c r="C1849" s="45"/>
      <c r="D1849" s="16"/>
      <c r="E1849" s="15"/>
      <c r="F1849" s="33">
        <f>F1804*5%</f>
        <v>27</v>
      </c>
      <c r="G1849" t="s">
        <v>70</v>
      </c>
    </row>
    <row r="1850" spans="1:7" ht="13.5" thickBot="1">
      <c r="A1850" s="9" t="s">
        <v>78</v>
      </c>
      <c r="B1850" s="49" t="s">
        <v>79</v>
      </c>
      <c r="C1850" s="45"/>
      <c r="D1850" s="16"/>
      <c r="E1850" s="15"/>
      <c r="F1850" s="33">
        <f>F1804*25%</f>
        <v>135</v>
      </c>
      <c r="G1850" t="s">
        <v>70</v>
      </c>
    </row>
    <row r="1851" spans="1:7" ht="13.5" thickBot="1">
      <c r="A1851" s="9" t="s">
        <v>80</v>
      </c>
      <c r="B1851" s="49" t="s">
        <v>81</v>
      </c>
      <c r="C1851" s="45"/>
      <c r="D1851" s="16"/>
      <c r="E1851" s="15"/>
      <c r="F1851" s="33">
        <f>D1804*45%</f>
        <v>9.72</v>
      </c>
      <c r="G1851" t="s">
        <v>63</v>
      </c>
    </row>
    <row r="1852" spans="1:7" ht="13.5" thickBot="1">
      <c r="A1852" s="9" t="s">
        <v>82</v>
      </c>
      <c r="B1852" s="50" t="s">
        <v>83</v>
      </c>
      <c r="C1852" s="47"/>
      <c r="D1852" s="20"/>
      <c r="E1852" s="15"/>
      <c r="F1852" s="33">
        <f>F1804*5%</f>
        <v>27</v>
      </c>
      <c r="G1852" t="s">
        <v>70</v>
      </c>
    </row>
    <row r="1855" spans="1:7" ht="12.75">
      <c r="A1855" s="108" t="s">
        <v>0</v>
      </c>
      <c r="B1855" s="108"/>
      <c r="C1855" s="108"/>
      <c r="D1855" s="108"/>
      <c r="E1855" s="108"/>
      <c r="F1855" s="108"/>
      <c r="G1855" s="108"/>
    </row>
    <row r="1856" spans="1:7" ht="12.75">
      <c r="A1856" s="108" t="s">
        <v>135</v>
      </c>
      <c r="B1856" s="108"/>
      <c r="C1856" s="108"/>
      <c r="D1856" s="108"/>
      <c r="E1856" s="108"/>
      <c r="F1856" s="108"/>
      <c r="G1856" s="108"/>
    </row>
    <row r="1857" spans="1:7" ht="12.75">
      <c r="A1857" s="1"/>
      <c r="B1857" s="1"/>
      <c r="C1857" s="1"/>
      <c r="D1857" s="1"/>
      <c r="E1857" s="1"/>
      <c r="F1857" s="1"/>
      <c r="G1857" s="1"/>
    </row>
    <row r="1859" spans="1:6" ht="12.75">
      <c r="A1859" s="2" t="s">
        <v>1</v>
      </c>
      <c r="D1859" s="2" t="s">
        <v>2</v>
      </c>
      <c r="F1859" s="2" t="s">
        <v>3</v>
      </c>
    </row>
    <row r="1860" ht="13.5" thickBot="1">
      <c r="A1860" s="3"/>
    </row>
    <row r="1861" spans="1:6" ht="13.5" thickBot="1">
      <c r="A1861" s="109" t="s">
        <v>4</v>
      </c>
      <c r="B1861" s="107"/>
      <c r="C1861" s="6" t="s">
        <v>5</v>
      </c>
      <c r="D1861" s="7">
        <v>22.72</v>
      </c>
      <c r="E1861" s="8" t="s">
        <v>6</v>
      </c>
      <c r="F1861" s="7">
        <v>568</v>
      </c>
    </row>
    <row r="1862" spans="1:6" ht="13.5" thickBot="1">
      <c r="A1862" s="9" t="s">
        <v>7</v>
      </c>
      <c r="B1862" s="10"/>
      <c r="C1862" s="6" t="s">
        <v>8</v>
      </c>
      <c r="D1862" s="7">
        <f>F1862/25</f>
        <v>23.628800000000002</v>
      </c>
      <c r="E1862" s="8" t="s">
        <v>9</v>
      </c>
      <c r="F1862" s="7">
        <f>F1861*1.04</f>
        <v>590.72</v>
      </c>
    </row>
    <row r="1863" spans="1:6" ht="13.5" thickBot="1">
      <c r="A1863" s="11" t="s">
        <v>10</v>
      </c>
      <c r="B1863" s="12"/>
      <c r="C1863" s="6" t="s">
        <v>11</v>
      </c>
      <c r="D1863" s="7">
        <f>F1863/25</f>
        <v>24.992000000000004</v>
      </c>
      <c r="E1863" s="8" t="s">
        <v>12</v>
      </c>
      <c r="F1863" s="7">
        <f>F1861*1.1</f>
        <v>624.8000000000001</v>
      </c>
    </row>
    <row r="1864" spans="1:6" ht="13.5" thickBot="1">
      <c r="A1864" s="13" t="s">
        <v>13</v>
      </c>
      <c r="B1864" s="10"/>
      <c r="C1864" s="6" t="s">
        <v>14</v>
      </c>
      <c r="D1864" s="7">
        <f>F1864/25</f>
        <v>25.9008</v>
      </c>
      <c r="E1864" s="8" t="s">
        <v>15</v>
      </c>
      <c r="F1864" s="7">
        <f>F1861*1.14</f>
        <v>647.52</v>
      </c>
    </row>
    <row r="1865" spans="1:4" ht="12.75">
      <c r="A1865" s="11" t="s">
        <v>16</v>
      </c>
      <c r="B1865" s="12"/>
      <c r="D1865" s="14"/>
    </row>
    <row r="1866" spans="1:4" ht="12.75">
      <c r="A1866" s="15" t="s">
        <v>17</v>
      </c>
      <c r="B1866" s="16"/>
      <c r="D1866" s="17"/>
    </row>
    <row r="1867" spans="1:4" ht="13.5" thickBot="1">
      <c r="A1867" s="15" t="s">
        <v>18</v>
      </c>
      <c r="B1867" s="16"/>
      <c r="D1867" s="18"/>
    </row>
    <row r="1868" spans="1:6" ht="13.5" thickBot="1">
      <c r="A1868" s="19" t="s">
        <v>19</v>
      </c>
      <c r="B1868" s="20"/>
      <c r="C1868" s="21" t="s">
        <v>20</v>
      </c>
      <c r="D1868" s="7">
        <f>F1868/25</f>
        <v>26.8096</v>
      </c>
      <c r="E1868" s="21" t="s">
        <v>21</v>
      </c>
      <c r="F1868" s="22">
        <f>F1861*1.18</f>
        <v>670.24</v>
      </c>
    </row>
    <row r="1869" spans="1:6" ht="13.5" thickBot="1">
      <c r="A1869" s="23" t="s">
        <v>22</v>
      </c>
      <c r="B1869" s="12"/>
      <c r="C1869" s="21" t="s">
        <v>23</v>
      </c>
      <c r="D1869" s="7">
        <f>F1869/25</f>
        <v>27.718400000000003</v>
      </c>
      <c r="E1869" s="21" t="s">
        <v>24</v>
      </c>
      <c r="F1869" s="7">
        <f>F1861*1.22</f>
        <v>692.96</v>
      </c>
    </row>
    <row r="1870" spans="1:6" ht="13.5" thickBot="1">
      <c r="A1870" s="24" t="s">
        <v>25</v>
      </c>
      <c r="B1870" s="20"/>
      <c r="C1870" s="25"/>
      <c r="D1870" s="17"/>
      <c r="E1870" s="25"/>
      <c r="F1870" s="26"/>
    </row>
    <row r="1871" spans="1:6" ht="13.5" thickBot="1">
      <c r="A1871" s="23" t="s">
        <v>26</v>
      </c>
      <c r="B1871" s="12"/>
      <c r="C1871" s="21" t="s">
        <v>27</v>
      </c>
      <c r="D1871" s="7">
        <f>F1871/25</f>
        <v>28.6272</v>
      </c>
      <c r="E1871" s="21" t="s">
        <v>28</v>
      </c>
      <c r="F1871" s="7">
        <f>F1861*1.26</f>
        <v>715.68</v>
      </c>
    </row>
    <row r="1872" spans="1:6" ht="13.5" thickBot="1">
      <c r="A1872" s="24" t="s">
        <v>29</v>
      </c>
      <c r="B1872" s="20"/>
      <c r="C1872" s="25"/>
      <c r="D1872" s="27"/>
      <c r="E1872" s="25"/>
      <c r="F1872" s="26"/>
    </row>
    <row r="1873" spans="1:6" ht="13.5" thickBot="1">
      <c r="A1873" s="23" t="s">
        <v>30</v>
      </c>
      <c r="B1873" s="12"/>
      <c r="C1873" s="21" t="s">
        <v>31</v>
      </c>
      <c r="D1873" s="7">
        <f>F1873/25</f>
        <v>29.535999999999998</v>
      </c>
      <c r="E1873" s="21" t="s">
        <v>32</v>
      </c>
      <c r="F1873" s="7">
        <f>F1861*1.3</f>
        <v>738.4</v>
      </c>
    </row>
    <row r="1874" spans="1:2" ht="12.75">
      <c r="A1874" s="28" t="s">
        <v>33</v>
      </c>
      <c r="B1874" s="16"/>
    </row>
    <row r="1875" spans="1:2" ht="13.5" thickBot="1">
      <c r="A1875" s="29" t="s">
        <v>34</v>
      </c>
      <c r="B1875" s="20"/>
    </row>
    <row r="1877" spans="1:2" ht="12.75">
      <c r="A1877" s="2" t="s">
        <v>35</v>
      </c>
      <c r="B1877" s="2"/>
    </row>
    <row r="1879" spans="1:6" ht="12.75">
      <c r="A1879" s="2" t="s">
        <v>36</v>
      </c>
      <c r="F1879" s="2" t="s">
        <v>37</v>
      </c>
    </row>
    <row r="1880" ht="13.5" thickBot="1"/>
    <row r="1881" spans="1:6" ht="13.5" thickBot="1">
      <c r="A1881" s="13" t="s">
        <v>38</v>
      </c>
      <c r="B1881" s="10"/>
      <c r="E1881" s="30" t="s">
        <v>39</v>
      </c>
      <c r="F1881" s="31">
        <v>568</v>
      </c>
    </row>
    <row r="1882" spans="1:6" ht="13.5" thickBot="1">
      <c r="A1882" s="13" t="s">
        <v>40</v>
      </c>
      <c r="B1882" s="10"/>
      <c r="E1882" s="30" t="s">
        <v>41</v>
      </c>
      <c r="F1882" s="31">
        <f>F1881*1.04</f>
        <v>590.72</v>
      </c>
    </row>
    <row r="1883" spans="1:6" ht="13.5" thickBot="1">
      <c r="A1883" s="13" t="s">
        <v>42</v>
      </c>
      <c r="B1883" s="10"/>
      <c r="E1883" s="30" t="s">
        <v>43</v>
      </c>
      <c r="F1883" s="31">
        <f>F1881*1.15</f>
        <v>653.1999999999999</v>
      </c>
    </row>
    <row r="1884" spans="1:6" ht="13.5" thickBot="1">
      <c r="A1884" s="13" t="s">
        <v>44</v>
      </c>
      <c r="B1884" s="10"/>
      <c r="E1884" s="30" t="s">
        <v>45</v>
      </c>
      <c r="F1884" s="31">
        <f>F1881*1.2</f>
        <v>681.6</v>
      </c>
    </row>
    <row r="1885" spans="1:6" ht="13.5" thickBot="1">
      <c r="A1885" s="13" t="s">
        <v>46</v>
      </c>
      <c r="B1885" s="10"/>
      <c r="E1885" s="30" t="s">
        <v>47</v>
      </c>
      <c r="F1885" s="31">
        <f>F1881*1.26</f>
        <v>715.68</v>
      </c>
    </row>
    <row r="1886" spans="1:6" ht="13.5" thickBot="1">
      <c r="A1886" s="13" t="s">
        <v>48</v>
      </c>
      <c r="B1886" s="10"/>
      <c r="E1886" s="30" t="s">
        <v>49</v>
      </c>
      <c r="F1886" s="31">
        <f>F1881*1.3</f>
        <v>738.4</v>
      </c>
    </row>
    <row r="1888" ht="12.75">
      <c r="A1888" t="s">
        <v>50</v>
      </c>
    </row>
    <row r="1889" ht="12.75">
      <c r="A1889" t="s">
        <v>136</v>
      </c>
    </row>
    <row r="1891" ht="12.75">
      <c r="A1891" s="2" t="s">
        <v>51</v>
      </c>
    </row>
    <row r="1893" ht="13.5" thickBot="1"/>
    <row r="1894" spans="1:7" ht="13.5" thickBot="1">
      <c r="A1894" s="9" t="s">
        <v>52</v>
      </c>
      <c r="B1894" s="106" t="s">
        <v>53</v>
      </c>
      <c r="C1894" s="106"/>
      <c r="D1894" s="107"/>
      <c r="E1894" s="15"/>
      <c r="F1894" s="33">
        <f>F1861*10%</f>
        <v>56.800000000000004</v>
      </c>
      <c r="G1894" t="s">
        <v>54</v>
      </c>
    </row>
    <row r="1895" spans="1:7" ht="13.5" thickBot="1">
      <c r="A1895" s="9" t="s">
        <v>55</v>
      </c>
      <c r="B1895" s="4" t="s">
        <v>56</v>
      </c>
      <c r="C1895" s="32"/>
      <c r="D1895" s="5"/>
      <c r="E1895" s="15"/>
      <c r="F1895" s="33">
        <f>D1861*6%</f>
        <v>1.3632</v>
      </c>
      <c r="G1895" t="s">
        <v>57</v>
      </c>
    </row>
    <row r="1896" spans="1:7" ht="13.5" thickBot="1">
      <c r="A1896" s="9" t="s">
        <v>58</v>
      </c>
      <c r="B1896" s="4" t="s">
        <v>59</v>
      </c>
      <c r="C1896" s="32"/>
      <c r="D1896" s="5"/>
      <c r="E1896" s="15"/>
      <c r="F1896" s="33">
        <f>D1861*20%</f>
        <v>4.544</v>
      </c>
      <c r="G1896" t="s">
        <v>57</v>
      </c>
    </row>
    <row r="1897" spans="1:7" ht="13.5" thickBot="1">
      <c r="A1897" s="9" t="s">
        <v>58</v>
      </c>
      <c r="B1897" s="106" t="s">
        <v>60</v>
      </c>
      <c r="C1897" s="106"/>
      <c r="D1897" s="107"/>
      <c r="E1897" s="15"/>
      <c r="F1897" s="33">
        <f>D1861*6%</f>
        <v>1.3632</v>
      </c>
      <c r="G1897" t="s">
        <v>57</v>
      </c>
    </row>
    <row r="1898" spans="1:7" ht="13.5" thickBot="1">
      <c r="A1898" s="11" t="s">
        <v>61</v>
      </c>
      <c r="B1898" s="34" t="s">
        <v>62</v>
      </c>
      <c r="C1898" s="34"/>
      <c r="D1898" s="35"/>
      <c r="E1898" s="15"/>
      <c r="F1898" s="33">
        <f>D1861*45%</f>
        <v>10.224</v>
      </c>
      <c r="G1898" t="s">
        <v>63</v>
      </c>
    </row>
    <row r="1899" spans="1:7" ht="13.5" thickBot="1">
      <c r="A1899" s="36"/>
      <c r="B1899" s="37" t="s">
        <v>64</v>
      </c>
      <c r="C1899" s="37"/>
      <c r="D1899" s="38"/>
      <c r="E1899" s="15"/>
      <c r="F1899" s="33">
        <f>D1861*20%</f>
        <v>4.544</v>
      </c>
      <c r="G1899" t="s">
        <v>65</v>
      </c>
    </row>
    <row r="1900" spans="1:7" ht="13.5" thickBot="1">
      <c r="A1900" s="9" t="s">
        <v>66</v>
      </c>
      <c r="B1900" s="32" t="s">
        <v>67</v>
      </c>
      <c r="C1900" s="39"/>
      <c r="D1900" s="10"/>
      <c r="E1900" s="15"/>
      <c r="F1900" s="40">
        <f>F1861*8.3%</f>
        <v>47.144000000000005</v>
      </c>
      <c r="G1900" t="s">
        <v>57</v>
      </c>
    </row>
    <row r="1901" spans="1:6" ht="13.5" thickBot="1">
      <c r="A1901" s="11" t="s">
        <v>66</v>
      </c>
      <c r="B1901" s="34" t="s">
        <v>68</v>
      </c>
      <c r="C1901" s="42"/>
      <c r="D1901" s="12"/>
      <c r="E1901" s="43"/>
      <c r="F1901" s="27"/>
    </row>
    <row r="1902" spans="1:7" ht="13.5" thickBot="1">
      <c r="A1902" s="15"/>
      <c r="B1902" s="44" t="s">
        <v>69</v>
      </c>
      <c r="C1902" s="45"/>
      <c r="D1902" s="16"/>
      <c r="E1902" s="15"/>
      <c r="F1902" s="46">
        <f>F1861*15%</f>
        <v>85.2</v>
      </c>
      <c r="G1902" t="s">
        <v>70</v>
      </c>
    </row>
    <row r="1903" spans="1:7" ht="13.5" thickBot="1">
      <c r="A1903" s="36"/>
      <c r="B1903" s="37" t="s">
        <v>71</v>
      </c>
      <c r="C1903" s="47"/>
      <c r="D1903" s="20"/>
      <c r="E1903" s="15"/>
      <c r="F1903" s="33">
        <f>F1861*20%</f>
        <v>113.60000000000001</v>
      </c>
      <c r="G1903" t="s">
        <v>70</v>
      </c>
    </row>
    <row r="1904" spans="1:7" ht="13.5" thickBot="1">
      <c r="A1904" s="9" t="s">
        <v>72</v>
      </c>
      <c r="B1904" s="48" t="s">
        <v>73</v>
      </c>
      <c r="C1904" s="42"/>
      <c r="D1904" s="12"/>
      <c r="E1904" s="15"/>
      <c r="F1904" s="46">
        <f>F1861*5%</f>
        <v>28.400000000000002</v>
      </c>
      <c r="G1904" t="s">
        <v>70</v>
      </c>
    </row>
    <row r="1905" spans="1:7" ht="13.5" thickBot="1">
      <c r="A1905" s="9" t="s">
        <v>74</v>
      </c>
      <c r="B1905" s="49" t="s">
        <v>75</v>
      </c>
      <c r="C1905" s="45"/>
      <c r="D1905" s="16"/>
      <c r="E1905" s="15"/>
      <c r="F1905" s="33">
        <f>F1861*10%</f>
        <v>56.800000000000004</v>
      </c>
      <c r="G1905" t="s">
        <v>70</v>
      </c>
    </row>
    <row r="1906" spans="1:7" ht="13.5" thickBot="1">
      <c r="A1906" s="9" t="s">
        <v>76</v>
      </c>
      <c r="B1906" s="49" t="s">
        <v>77</v>
      </c>
      <c r="C1906" s="45"/>
      <c r="D1906" s="16"/>
      <c r="E1906" s="15"/>
      <c r="F1906" s="33">
        <f>F1861*5%</f>
        <v>28.400000000000002</v>
      </c>
      <c r="G1906" t="s">
        <v>70</v>
      </c>
    </row>
    <row r="1907" spans="1:7" ht="13.5" thickBot="1">
      <c r="A1907" s="9" t="s">
        <v>78</v>
      </c>
      <c r="B1907" s="49" t="s">
        <v>79</v>
      </c>
      <c r="C1907" s="45"/>
      <c r="D1907" s="16"/>
      <c r="E1907" s="15"/>
      <c r="F1907" s="33">
        <f>F1861*25%</f>
        <v>142</v>
      </c>
      <c r="G1907" t="s">
        <v>70</v>
      </c>
    </row>
    <row r="1908" spans="1:7" ht="13.5" thickBot="1">
      <c r="A1908" s="9" t="s">
        <v>80</v>
      </c>
      <c r="B1908" s="49" t="s">
        <v>81</v>
      </c>
      <c r="C1908" s="45"/>
      <c r="D1908" s="16"/>
      <c r="E1908" s="15"/>
      <c r="F1908" s="33">
        <f>D1861*45%</f>
        <v>10.224</v>
      </c>
      <c r="G1908" t="s">
        <v>63</v>
      </c>
    </row>
    <row r="1909" spans="1:7" ht="13.5" thickBot="1">
      <c r="A1909" s="9" t="s">
        <v>82</v>
      </c>
      <c r="B1909" s="50" t="s">
        <v>83</v>
      </c>
      <c r="C1909" s="47"/>
      <c r="D1909" s="20"/>
      <c r="E1909" s="15"/>
      <c r="F1909" s="33">
        <f>F1861*5%</f>
        <v>28.400000000000002</v>
      </c>
      <c r="G1909" t="s">
        <v>70</v>
      </c>
    </row>
    <row r="1919" spans="1:7" ht="12.75">
      <c r="A1919" s="103" t="s">
        <v>108</v>
      </c>
      <c r="B1919" s="103"/>
      <c r="C1919" s="103"/>
      <c r="D1919" s="103"/>
      <c r="E1919" s="103"/>
      <c r="F1919" s="103"/>
      <c r="G1919" s="103"/>
    </row>
    <row r="1920" spans="1:7" ht="12.75">
      <c r="A1920" s="103" t="s">
        <v>109</v>
      </c>
      <c r="B1920" s="103"/>
      <c r="C1920" s="103"/>
      <c r="D1920" s="103"/>
      <c r="E1920" s="103"/>
      <c r="F1920" s="103"/>
      <c r="G1920" s="103"/>
    </row>
    <row r="1921" spans="1:7" ht="12.75">
      <c r="A1921" s="1"/>
      <c r="B1921" s="1"/>
      <c r="C1921" s="1"/>
      <c r="D1921" s="1"/>
      <c r="E1921" s="1"/>
      <c r="F1921" s="1"/>
      <c r="G1921" s="1"/>
    </row>
    <row r="1923" spans="1:6" ht="12.75">
      <c r="A1923" s="2" t="s">
        <v>1</v>
      </c>
      <c r="D1923" s="2" t="s">
        <v>2</v>
      </c>
      <c r="F1923" s="2" t="s">
        <v>3</v>
      </c>
    </row>
    <row r="1924" ht="13.5" thickBot="1">
      <c r="A1924" s="3"/>
    </row>
    <row r="1925" spans="1:6" ht="13.5" thickBot="1">
      <c r="A1925" s="4" t="s">
        <v>4</v>
      </c>
      <c r="B1925" s="5"/>
      <c r="C1925" s="6" t="s">
        <v>5</v>
      </c>
      <c r="D1925" s="7">
        <v>26.32</v>
      </c>
      <c r="E1925" s="8" t="s">
        <v>6</v>
      </c>
      <c r="F1925" s="7">
        <v>658</v>
      </c>
    </row>
    <row r="1926" spans="1:6" ht="13.5" thickBot="1">
      <c r="A1926" s="9" t="s">
        <v>7</v>
      </c>
      <c r="B1926" s="10"/>
      <c r="C1926" s="6" t="s">
        <v>8</v>
      </c>
      <c r="D1926" s="7">
        <f>F1926/25</f>
        <v>27.3728</v>
      </c>
      <c r="E1926" s="8" t="s">
        <v>9</v>
      </c>
      <c r="F1926" s="7">
        <f>F1925*1.04</f>
        <v>684.32</v>
      </c>
    </row>
    <row r="1927" spans="1:6" ht="13.5" thickBot="1">
      <c r="A1927" s="11" t="s">
        <v>10</v>
      </c>
      <c r="B1927" s="12"/>
      <c r="C1927" s="6" t="s">
        <v>11</v>
      </c>
      <c r="D1927" s="7">
        <f>F1927/25</f>
        <v>28.952</v>
      </c>
      <c r="E1927" s="8" t="s">
        <v>12</v>
      </c>
      <c r="F1927" s="7">
        <f>F1925*1.1</f>
        <v>723.8000000000001</v>
      </c>
    </row>
    <row r="1928" spans="1:6" ht="13.5" thickBot="1">
      <c r="A1928" s="13" t="s">
        <v>13</v>
      </c>
      <c r="B1928" s="10"/>
      <c r="C1928" s="6" t="s">
        <v>14</v>
      </c>
      <c r="D1928" s="7">
        <f>F1928/25</f>
        <v>30.004799999999996</v>
      </c>
      <c r="E1928" s="8" t="s">
        <v>15</v>
      </c>
      <c r="F1928" s="7">
        <f>F1925*1.14</f>
        <v>750.1199999999999</v>
      </c>
    </row>
    <row r="1929" spans="1:4" ht="12.75">
      <c r="A1929" s="11" t="s">
        <v>16</v>
      </c>
      <c r="B1929" s="12"/>
      <c r="D1929" s="14"/>
    </row>
    <row r="1930" spans="1:4" ht="12.75">
      <c r="A1930" s="15" t="s">
        <v>17</v>
      </c>
      <c r="B1930" s="16"/>
      <c r="D1930" s="17"/>
    </row>
    <row r="1931" spans="1:4" ht="13.5" thickBot="1">
      <c r="A1931" s="15" t="s">
        <v>18</v>
      </c>
      <c r="B1931" s="16"/>
      <c r="D1931" s="18"/>
    </row>
    <row r="1932" spans="1:6" ht="13.5" thickBot="1">
      <c r="A1932" s="19" t="s">
        <v>19</v>
      </c>
      <c r="B1932" s="20"/>
      <c r="C1932" s="21" t="s">
        <v>20</v>
      </c>
      <c r="D1932" s="7">
        <f>F1932/25</f>
        <v>31.057599999999997</v>
      </c>
      <c r="E1932" s="21" t="s">
        <v>21</v>
      </c>
      <c r="F1932" s="22">
        <f>F1925*1.18</f>
        <v>776.4399999999999</v>
      </c>
    </row>
    <row r="1933" spans="1:6" ht="13.5" thickBot="1">
      <c r="A1933" s="23" t="s">
        <v>22</v>
      </c>
      <c r="B1933" s="12"/>
      <c r="C1933" s="21" t="s">
        <v>23</v>
      </c>
      <c r="D1933" s="7">
        <f>F1933/25</f>
        <v>32.1104</v>
      </c>
      <c r="E1933" s="21" t="s">
        <v>24</v>
      </c>
      <c r="F1933" s="7">
        <f>F1925*1.22</f>
        <v>802.76</v>
      </c>
    </row>
    <row r="1934" spans="1:6" ht="13.5" thickBot="1">
      <c r="A1934" s="24" t="s">
        <v>25</v>
      </c>
      <c r="B1934" s="20"/>
      <c r="C1934" s="25"/>
      <c r="D1934" s="17"/>
      <c r="E1934" s="25"/>
      <c r="F1934" s="26"/>
    </row>
    <row r="1935" spans="1:6" ht="13.5" thickBot="1">
      <c r="A1935" s="23" t="s">
        <v>26</v>
      </c>
      <c r="B1935" s="12"/>
      <c r="C1935" s="21" t="s">
        <v>27</v>
      </c>
      <c r="D1935" s="7">
        <f>F1935/25</f>
        <v>33.1632</v>
      </c>
      <c r="E1935" s="21" t="s">
        <v>28</v>
      </c>
      <c r="F1935" s="7">
        <f>F1925*1.26</f>
        <v>829.08</v>
      </c>
    </row>
    <row r="1936" spans="1:6" ht="13.5" thickBot="1">
      <c r="A1936" s="24" t="s">
        <v>29</v>
      </c>
      <c r="B1936" s="20"/>
      <c r="C1936" s="25"/>
      <c r="D1936" s="27"/>
      <c r="E1936" s="25"/>
      <c r="F1936" s="26"/>
    </row>
    <row r="1937" spans="1:6" ht="13.5" thickBot="1">
      <c r="A1937" s="23" t="s">
        <v>30</v>
      </c>
      <c r="B1937" s="12"/>
      <c r="C1937" s="21" t="s">
        <v>31</v>
      </c>
      <c r="D1937" s="7">
        <f>F1937/25</f>
        <v>34.216</v>
      </c>
      <c r="E1937" s="21" t="s">
        <v>32</v>
      </c>
      <c r="F1937" s="7">
        <f>F1925*1.3</f>
        <v>855.4</v>
      </c>
    </row>
    <row r="1938" spans="1:2" ht="12.75">
      <c r="A1938" s="28" t="s">
        <v>33</v>
      </c>
      <c r="B1938" s="16"/>
    </row>
    <row r="1939" spans="1:2" ht="13.5" thickBot="1">
      <c r="A1939" s="29" t="s">
        <v>34</v>
      </c>
      <c r="B1939" s="20"/>
    </row>
    <row r="1941" spans="1:2" ht="12.75">
      <c r="A1941" s="2" t="s">
        <v>35</v>
      </c>
      <c r="B1941" s="2"/>
    </row>
    <row r="1943" spans="1:6" ht="12.75">
      <c r="A1943" s="2" t="s">
        <v>36</v>
      </c>
      <c r="F1943" s="2" t="s">
        <v>37</v>
      </c>
    </row>
    <row r="1944" ht="13.5" thickBot="1"/>
    <row r="1945" spans="1:6" ht="13.5" thickBot="1">
      <c r="A1945" s="13" t="s">
        <v>38</v>
      </c>
      <c r="B1945" s="10"/>
      <c r="E1945" s="30" t="s">
        <v>39</v>
      </c>
      <c r="F1945" s="31">
        <v>658</v>
      </c>
    </row>
    <row r="1946" spans="1:6" ht="13.5" thickBot="1">
      <c r="A1946" s="13" t="s">
        <v>40</v>
      </c>
      <c r="B1946" s="10"/>
      <c r="E1946" s="30" t="s">
        <v>41</v>
      </c>
      <c r="F1946" s="31">
        <f>F1945*1.04</f>
        <v>684.32</v>
      </c>
    </row>
    <row r="1947" spans="1:6" ht="13.5" thickBot="1">
      <c r="A1947" s="13" t="s">
        <v>42</v>
      </c>
      <c r="B1947" s="10"/>
      <c r="E1947" s="30" t="s">
        <v>43</v>
      </c>
      <c r="F1947" s="31">
        <f>F1945*1.15</f>
        <v>756.6999999999999</v>
      </c>
    </row>
    <row r="1948" spans="1:6" ht="13.5" thickBot="1">
      <c r="A1948" s="13" t="s">
        <v>44</v>
      </c>
      <c r="B1948" s="10"/>
      <c r="E1948" s="30" t="s">
        <v>45</v>
      </c>
      <c r="F1948" s="31">
        <f>F1945*1.2</f>
        <v>789.6</v>
      </c>
    </row>
    <row r="1949" spans="1:6" ht="13.5" thickBot="1">
      <c r="A1949" s="13" t="s">
        <v>46</v>
      </c>
      <c r="B1949" s="10"/>
      <c r="E1949" s="30" t="s">
        <v>47</v>
      </c>
      <c r="F1949" s="31">
        <f>F1945*1.26</f>
        <v>829.08</v>
      </c>
    </row>
    <row r="1950" spans="1:6" ht="13.5" thickBot="1">
      <c r="A1950" s="13" t="s">
        <v>48</v>
      </c>
      <c r="B1950" s="10"/>
      <c r="E1950" s="30" t="s">
        <v>49</v>
      </c>
      <c r="F1950" s="31">
        <f>F1945*1.3</f>
        <v>855.4</v>
      </c>
    </row>
    <row r="1952" ht="12.75">
      <c r="A1952" t="s">
        <v>50</v>
      </c>
    </row>
    <row r="1953" ht="12.75">
      <c r="A1953" t="s">
        <v>110</v>
      </c>
    </row>
    <row r="1955" ht="12.75">
      <c r="A1955" s="2" t="s">
        <v>51</v>
      </c>
    </row>
    <row r="1957" ht="13.5" thickBot="1"/>
    <row r="1958" spans="1:7" ht="13.5" thickBot="1">
      <c r="A1958" s="9" t="s">
        <v>52</v>
      </c>
      <c r="B1958" s="32" t="s">
        <v>53</v>
      </c>
      <c r="C1958" s="32"/>
      <c r="D1958" s="5"/>
      <c r="E1958" s="15"/>
      <c r="F1958" s="33">
        <f>F1925*10%</f>
        <v>65.8</v>
      </c>
      <c r="G1958" t="s">
        <v>54</v>
      </c>
    </row>
    <row r="1959" spans="1:7" ht="13.5" thickBot="1">
      <c r="A1959" s="9" t="s">
        <v>55</v>
      </c>
      <c r="B1959" s="4" t="s">
        <v>56</v>
      </c>
      <c r="C1959" s="32"/>
      <c r="D1959" s="5"/>
      <c r="E1959" s="15"/>
      <c r="F1959" s="33">
        <f>D1925*6%</f>
        <v>1.5792</v>
      </c>
      <c r="G1959" t="s">
        <v>57</v>
      </c>
    </row>
    <row r="1960" spans="1:7" ht="13.5" thickBot="1">
      <c r="A1960" s="9" t="s">
        <v>58</v>
      </c>
      <c r="B1960" s="4" t="s">
        <v>59</v>
      </c>
      <c r="C1960" s="32"/>
      <c r="D1960" s="5"/>
      <c r="E1960" s="15"/>
      <c r="F1960" s="33">
        <f>D1925*20%</f>
        <v>5.264</v>
      </c>
      <c r="G1960" t="s">
        <v>57</v>
      </c>
    </row>
    <row r="1961" spans="1:7" ht="13.5" thickBot="1">
      <c r="A1961" s="9" t="s">
        <v>58</v>
      </c>
      <c r="B1961" s="32" t="s">
        <v>60</v>
      </c>
      <c r="C1961" s="32"/>
      <c r="D1961" s="5"/>
      <c r="E1961" s="15"/>
      <c r="F1961" s="33">
        <f>D1925*6%</f>
        <v>1.5792</v>
      </c>
      <c r="G1961" t="s">
        <v>57</v>
      </c>
    </row>
    <row r="1962" spans="1:7" ht="13.5" thickBot="1">
      <c r="A1962" s="11" t="s">
        <v>61</v>
      </c>
      <c r="B1962" s="34" t="s">
        <v>62</v>
      </c>
      <c r="C1962" s="34"/>
      <c r="D1962" s="35"/>
      <c r="E1962" s="15"/>
      <c r="F1962" s="33">
        <f>D1925*45%</f>
        <v>11.844000000000001</v>
      </c>
      <c r="G1962" t="s">
        <v>63</v>
      </c>
    </row>
    <row r="1963" spans="1:7" ht="13.5" thickBot="1">
      <c r="A1963" s="36"/>
      <c r="B1963" s="37" t="s">
        <v>64</v>
      </c>
      <c r="C1963" s="37"/>
      <c r="D1963" s="38"/>
      <c r="E1963" s="15"/>
      <c r="F1963" s="33">
        <f>D1925*20%</f>
        <v>5.264</v>
      </c>
      <c r="G1963" t="s">
        <v>65</v>
      </c>
    </row>
    <row r="1964" spans="1:7" ht="13.5" thickBot="1">
      <c r="A1964" s="9" t="s">
        <v>66</v>
      </c>
      <c r="B1964" s="32" t="s">
        <v>67</v>
      </c>
      <c r="C1964" s="39"/>
      <c r="D1964" s="10"/>
      <c r="E1964" s="15"/>
      <c r="F1964" s="40">
        <f>F1925*8.3%</f>
        <v>54.614000000000004</v>
      </c>
      <c r="G1964" t="s">
        <v>57</v>
      </c>
    </row>
    <row r="1965" spans="1:6" ht="13.5" thickBot="1">
      <c r="A1965" s="11" t="s">
        <v>66</v>
      </c>
      <c r="B1965" s="34" t="s">
        <v>68</v>
      </c>
      <c r="C1965" s="42"/>
      <c r="D1965" s="12"/>
      <c r="E1965" s="43"/>
      <c r="F1965" s="27"/>
    </row>
    <row r="1966" spans="1:7" ht="13.5" thickBot="1">
      <c r="A1966" s="15"/>
      <c r="B1966" s="44" t="s">
        <v>69</v>
      </c>
      <c r="C1966" s="45"/>
      <c r="D1966" s="16"/>
      <c r="E1966" s="15"/>
      <c r="F1966" s="46">
        <f>F1925*15%</f>
        <v>98.7</v>
      </c>
      <c r="G1966" t="s">
        <v>70</v>
      </c>
    </row>
    <row r="1967" spans="1:7" ht="13.5" thickBot="1">
      <c r="A1967" s="36"/>
      <c r="B1967" s="37" t="s">
        <v>71</v>
      </c>
      <c r="C1967" s="47"/>
      <c r="D1967" s="20"/>
      <c r="E1967" s="15"/>
      <c r="F1967" s="33">
        <f>F1925*20%</f>
        <v>131.6</v>
      </c>
      <c r="G1967" t="s">
        <v>70</v>
      </c>
    </row>
    <row r="1968" spans="1:7" ht="13.5" thickBot="1">
      <c r="A1968" s="9" t="s">
        <v>72</v>
      </c>
      <c r="B1968" s="48" t="s">
        <v>73</v>
      </c>
      <c r="C1968" s="42"/>
      <c r="D1968" s="12"/>
      <c r="E1968" s="15"/>
      <c r="F1968" s="46">
        <f>F1925*5%</f>
        <v>32.9</v>
      </c>
      <c r="G1968" t="s">
        <v>70</v>
      </c>
    </row>
    <row r="1969" spans="1:7" ht="13.5" thickBot="1">
      <c r="A1969" s="9" t="s">
        <v>74</v>
      </c>
      <c r="B1969" s="49" t="s">
        <v>75</v>
      </c>
      <c r="C1969" s="45"/>
      <c r="D1969" s="16"/>
      <c r="E1969" s="15"/>
      <c r="F1969" s="33">
        <f>F1925*10%</f>
        <v>65.8</v>
      </c>
      <c r="G1969" t="s">
        <v>70</v>
      </c>
    </row>
    <row r="1970" spans="1:7" ht="13.5" thickBot="1">
      <c r="A1970" s="9" t="s">
        <v>76</v>
      </c>
      <c r="B1970" s="49" t="s">
        <v>77</v>
      </c>
      <c r="C1970" s="45"/>
      <c r="D1970" s="16"/>
      <c r="E1970" s="15"/>
      <c r="F1970" s="33">
        <f>F1925*5%</f>
        <v>32.9</v>
      </c>
      <c r="G1970" t="s">
        <v>70</v>
      </c>
    </row>
    <row r="1971" spans="1:7" ht="13.5" thickBot="1">
      <c r="A1971" s="9" t="s">
        <v>78</v>
      </c>
      <c r="B1971" s="49" t="s">
        <v>79</v>
      </c>
      <c r="C1971" s="45"/>
      <c r="D1971" s="16"/>
      <c r="E1971" s="15"/>
      <c r="F1971" s="33">
        <f>F1925*25%</f>
        <v>164.5</v>
      </c>
      <c r="G1971" t="s">
        <v>70</v>
      </c>
    </row>
    <row r="1972" spans="1:7" ht="13.5" thickBot="1">
      <c r="A1972" s="9" t="s">
        <v>80</v>
      </c>
      <c r="B1972" s="49" t="s">
        <v>81</v>
      </c>
      <c r="C1972" s="45"/>
      <c r="D1972" s="16"/>
      <c r="E1972" s="15"/>
      <c r="F1972" s="33">
        <f>D1925*45%</f>
        <v>11.844000000000001</v>
      </c>
      <c r="G1972" t="s">
        <v>63</v>
      </c>
    </row>
    <row r="1973" spans="1:7" ht="13.5" thickBot="1">
      <c r="A1973" s="9" t="s">
        <v>82</v>
      </c>
      <c r="B1973" s="50" t="s">
        <v>83</v>
      </c>
      <c r="C1973" s="47"/>
      <c r="D1973" s="20"/>
      <c r="E1973" s="15"/>
      <c r="F1973" s="33">
        <f>F1925*5%</f>
        <v>32.9</v>
      </c>
      <c r="G1973" t="s">
        <v>70</v>
      </c>
    </row>
    <row r="1974" ht="12.75">
      <c r="A1974" s="28" t="s">
        <v>111</v>
      </c>
    </row>
    <row r="1975" spans="1:7" s="105" customFormat="1" ht="12.75">
      <c r="A1975" s="104"/>
      <c r="B1975" s="104"/>
      <c r="C1975" s="104"/>
      <c r="D1975" s="104" t="s">
        <v>112</v>
      </c>
      <c r="E1975" s="104"/>
      <c r="F1975" s="104"/>
      <c r="G1975" s="104"/>
    </row>
    <row r="1976" spans="1:7" ht="12.75">
      <c r="A1976" s="103"/>
      <c r="B1976" s="103"/>
      <c r="C1976" s="103"/>
      <c r="D1976" s="104" t="s">
        <v>113</v>
      </c>
      <c r="E1976" s="103"/>
      <c r="F1976" s="103"/>
      <c r="G1976" s="103"/>
    </row>
    <row r="1977" spans="1:7" ht="12.75">
      <c r="A1977" s="1"/>
      <c r="B1977" s="1"/>
      <c r="C1977" s="1"/>
      <c r="D1977" s="1" t="s">
        <v>114</v>
      </c>
      <c r="E1977" s="1"/>
      <c r="F1977" s="1"/>
      <c r="G1977" s="1"/>
    </row>
    <row r="1979" spans="1:6" ht="12.75">
      <c r="A1979" s="2"/>
      <c r="D1979" s="2"/>
      <c r="F1979" s="2"/>
    </row>
    <row r="1980" spans="1:7" ht="12.75">
      <c r="A1980" s="108" t="s">
        <v>0</v>
      </c>
      <c r="B1980" s="108"/>
      <c r="C1980" s="108"/>
      <c r="D1980" s="108"/>
      <c r="E1980" s="108"/>
      <c r="F1980" s="108"/>
      <c r="G1980" s="108"/>
    </row>
    <row r="1981" spans="1:7" ht="12.75">
      <c r="A1981" s="108" t="s">
        <v>115</v>
      </c>
      <c r="B1981" s="108"/>
      <c r="C1981" s="108"/>
      <c r="D1981" s="108"/>
      <c r="E1981" s="108"/>
      <c r="F1981" s="108"/>
      <c r="G1981" s="108"/>
    </row>
    <row r="1982" spans="1:7" ht="12.75">
      <c r="A1982" s="1"/>
      <c r="B1982" s="1"/>
      <c r="C1982" s="1"/>
      <c r="D1982" s="1"/>
      <c r="E1982" s="1"/>
      <c r="F1982" s="1"/>
      <c r="G1982" s="1"/>
    </row>
    <row r="1984" spans="1:6" ht="12.75">
      <c r="A1984" s="2" t="s">
        <v>1</v>
      </c>
      <c r="D1984" s="2" t="s">
        <v>2</v>
      </c>
      <c r="F1984" s="2" t="s">
        <v>3</v>
      </c>
    </row>
    <row r="1985" ht="13.5" thickBot="1">
      <c r="A1985" s="3"/>
    </row>
    <row r="1986" spans="1:6" ht="13.5" thickBot="1">
      <c r="A1986" s="109" t="s">
        <v>4</v>
      </c>
      <c r="B1986" s="107"/>
      <c r="C1986" s="6" t="s">
        <v>5</v>
      </c>
      <c r="D1986" s="7">
        <v>29.92</v>
      </c>
      <c r="E1986" s="8" t="s">
        <v>6</v>
      </c>
      <c r="F1986" s="7">
        <v>748</v>
      </c>
    </row>
    <row r="1987" spans="1:6" ht="13.5" thickBot="1">
      <c r="A1987" s="9" t="s">
        <v>7</v>
      </c>
      <c r="B1987" s="10"/>
      <c r="C1987" s="6" t="s">
        <v>8</v>
      </c>
      <c r="D1987" s="7">
        <f>F1987/25</f>
        <v>31.1168</v>
      </c>
      <c r="E1987" s="8" t="s">
        <v>9</v>
      </c>
      <c r="F1987" s="7">
        <f>F1986*1.04</f>
        <v>777.9200000000001</v>
      </c>
    </row>
    <row r="1988" spans="1:6" ht="13.5" thickBot="1">
      <c r="A1988" s="11" t="s">
        <v>10</v>
      </c>
      <c r="B1988" s="12"/>
      <c r="C1988" s="6" t="s">
        <v>11</v>
      </c>
      <c r="D1988" s="7">
        <f>F1988/25</f>
        <v>32.912000000000006</v>
      </c>
      <c r="E1988" s="8" t="s">
        <v>12</v>
      </c>
      <c r="F1988" s="7">
        <f>F1986*1.1</f>
        <v>822.8000000000001</v>
      </c>
    </row>
    <row r="1989" spans="1:6" ht="13.5" thickBot="1">
      <c r="A1989" s="13" t="s">
        <v>13</v>
      </c>
      <c r="B1989" s="10"/>
      <c r="C1989" s="6" t="s">
        <v>14</v>
      </c>
      <c r="D1989" s="7">
        <f>F1989/25</f>
        <v>34.108799999999995</v>
      </c>
      <c r="E1989" s="8" t="s">
        <v>15</v>
      </c>
      <c r="F1989" s="7">
        <f>F1986*1.14</f>
        <v>852.7199999999999</v>
      </c>
    </row>
    <row r="1990" spans="1:4" ht="12.75">
      <c r="A1990" s="11" t="s">
        <v>16</v>
      </c>
      <c r="B1990" s="12"/>
      <c r="D1990" s="14"/>
    </row>
    <row r="1991" spans="1:4" ht="12.75">
      <c r="A1991" s="15" t="s">
        <v>17</v>
      </c>
      <c r="B1991" s="16"/>
      <c r="D1991" s="17"/>
    </row>
    <row r="1992" spans="1:4" ht="13.5" thickBot="1">
      <c r="A1992" s="15" t="s">
        <v>18</v>
      </c>
      <c r="B1992" s="16"/>
      <c r="D1992" s="18"/>
    </row>
    <row r="1993" spans="1:6" ht="13.5" thickBot="1">
      <c r="A1993" s="19" t="s">
        <v>19</v>
      </c>
      <c r="B1993" s="20"/>
      <c r="C1993" s="21" t="s">
        <v>20</v>
      </c>
      <c r="D1993" s="7">
        <f>F1993/25</f>
        <v>35.3056</v>
      </c>
      <c r="E1993" s="21" t="s">
        <v>21</v>
      </c>
      <c r="F1993" s="22">
        <f>F1986*1.18</f>
        <v>882.64</v>
      </c>
    </row>
    <row r="1994" spans="1:6" ht="13.5" thickBot="1">
      <c r="A1994" s="23" t="s">
        <v>22</v>
      </c>
      <c r="B1994" s="12"/>
      <c r="C1994" s="21" t="s">
        <v>23</v>
      </c>
      <c r="D1994" s="7">
        <f>F1994/25</f>
        <v>36.502399999999994</v>
      </c>
      <c r="E1994" s="21" t="s">
        <v>24</v>
      </c>
      <c r="F1994" s="7">
        <f>F1986*1.22</f>
        <v>912.56</v>
      </c>
    </row>
    <row r="1995" spans="1:6" ht="13.5" thickBot="1">
      <c r="A1995" s="24" t="s">
        <v>25</v>
      </c>
      <c r="B1995" s="20"/>
      <c r="C1995" s="25"/>
      <c r="D1995" s="17"/>
      <c r="E1995" s="25"/>
      <c r="F1995" s="26"/>
    </row>
    <row r="1996" spans="1:6" ht="13.5" thickBot="1">
      <c r="A1996" s="23" t="s">
        <v>26</v>
      </c>
      <c r="B1996" s="12"/>
      <c r="C1996" s="21" t="s">
        <v>27</v>
      </c>
      <c r="D1996" s="7">
        <f>F1996/25</f>
        <v>37.6992</v>
      </c>
      <c r="E1996" s="21" t="s">
        <v>28</v>
      </c>
      <c r="F1996" s="7">
        <f>F1986*1.26</f>
        <v>942.48</v>
      </c>
    </row>
    <row r="1997" spans="1:6" ht="13.5" thickBot="1">
      <c r="A1997" s="24" t="s">
        <v>29</v>
      </c>
      <c r="B1997" s="20"/>
      <c r="C1997" s="25"/>
      <c r="D1997" s="27"/>
      <c r="E1997" s="25"/>
      <c r="F1997" s="26"/>
    </row>
    <row r="1998" spans="1:6" ht="13.5" thickBot="1">
      <c r="A1998" s="23" t="s">
        <v>30</v>
      </c>
      <c r="B1998" s="12"/>
      <c r="C1998" s="21" t="s">
        <v>31</v>
      </c>
      <c r="D1998" s="7">
        <f>F1998/25</f>
        <v>38.896</v>
      </c>
      <c r="E1998" s="21" t="s">
        <v>32</v>
      </c>
      <c r="F1998" s="7">
        <f>F1986*1.3</f>
        <v>972.4</v>
      </c>
    </row>
    <row r="1999" spans="1:2" ht="12.75">
      <c r="A1999" s="28" t="s">
        <v>33</v>
      </c>
      <c r="B1999" s="16"/>
    </row>
    <row r="2000" spans="1:2" ht="13.5" thickBot="1">
      <c r="A2000" s="29" t="s">
        <v>34</v>
      </c>
      <c r="B2000" s="20"/>
    </row>
    <row r="2002" spans="1:2" ht="12.75">
      <c r="A2002" s="2" t="s">
        <v>35</v>
      </c>
      <c r="B2002" s="2"/>
    </row>
    <row r="2004" spans="1:6" ht="12.75">
      <c r="A2004" s="2" t="s">
        <v>36</v>
      </c>
      <c r="F2004" s="2" t="s">
        <v>37</v>
      </c>
    </row>
    <row r="2005" ht="13.5" thickBot="1"/>
    <row r="2006" spans="1:6" ht="13.5" thickBot="1">
      <c r="A2006" s="13" t="s">
        <v>38</v>
      </c>
      <c r="B2006" s="10"/>
      <c r="E2006" s="30" t="s">
        <v>39</v>
      </c>
      <c r="F2006" s="31">
        <v>748</v>
      </c>
    </row>
    <row r="2007" spans="1:6" ht="13.5" thickBot="1">
      <c r="A2007" s="13" t="s">
        <v>40</v>
      </c>
      <c r="B2007" s="10"/>
      <c r="E2007" s="30" t="s">
        <v>41</v>
      </c>
      <c r="F2007" s="31">
        <f>F2006*1.04</f>
        <v>777.9200000000001</v>
      </c>
    </row>
    <row r="2008" spans="1:6" ht="13.5" thickBot="1">
      <c r="A2008" s="13" t="s">
        <v>42</v>
      </c>
      <c r="B2008" s="10"/>
      <c r="E2008" s="30" t="s">
        <v>43</v>
      </c>
      <c r="F2008" s="31">
        <f>F2006*1.15</f>
        <v>860.1999999999999</v>
      </c>
    </row>
    <row r="2009" spans="1:6" ht="13.5" thickBot="1">
      <c r="A2009" s="13" t="s">
        <v>44</v>
      </c>
      <c r="B2009" s="10"/>
      <c r="E2009" s="30" t="s">
        <v>45</v>
      </c>
      <c r="F2009" s="31">
        <f>F2006*1.2</f>
        <v>897.6</v>
      </c>
    </row>
    <row r="2010" spans="1:6" ht="13.5" thickBot="1">
      <c r="A2010" s="13" t="s">
        <v>46</v>
      </c>
      <c r="B2010" s="10"/>
      <c r="E2010" s="30" t="s">
        <v>47</v>
      </c>
      <c r="F2010" s="31">
        <f>F2006*1.26</f>
        <v>942.48</v>
      </c>
    </row>
    <row r="2011" spans="1:6" ht="13.5" thickBot="1">
      <c r="A2011" s="13" t="s">
        <v>48</v>
      </c>
      <c r="B2011" s="10"/>
      <c r="E2011" s="30" t="s">
        <v>49</v>
      </c>
      <c r="F2011" s="31">
        <f>F2006*1.3</f>
        <v>972.4</v>
      </c>
    </row>
    <row r="2013" ht="12.75">
      <c r="A2013" t="s">
        <v>50</v>
      </c>
    </row>
    <row r="2014" ht="12.75">
      <c r="A2014" t="s">
        <v>116</v>
      </c>
    </row>
    <row r="2016" ht="12.75">
      <c r="A2016" s="2" t="s">
        <v>51</v>
      </c>
    </row>
    <row r="2018" ht="13.5" thickBot="1"/>
    <row r="2019" spans="1:7" ht="13.5" thickBot="1">
      <c r="A2019" s="9" t="s">
        <v>52</v>
      </c>
      <c r="B2019" s="106" t="s">
        <v>53</v>
      </c>
      <c r="C2019" s="106"/>
      <c r="D2019" s="107"/>
      <c r="E2019" s="15"/>
      <c r="F2019" s="33">
        <f>F1986*10%</f>
        <v>74.8</v>
      </c>
      <c r="G2019" t="s">
        <v>54</v>
      </c>
    </row>
    <row r="2020" spans="1:7" ht="13.5" thickBot="1">
      <c r="A2020" s="9" t="s">
        <v>55</v>
      </c>
      <c r="B2020" s="4" t="s">
        <v>56</v>
      </c>
      <c r="C2020" s="32"/>
      <c r="D2020" s="5"/>
      <c r="E2020" s="15"/>
      <c r="F2020" s="33">
        <f>D1986*6%</f>
        <v>1.7952000000000001</v>
      </c>
      <c r="G2020" t="s">
        <v>57</v>
      </c>
    </row>
    <row r="2021" spans="1:7" ht="13.5" thickBot="1">
      <c r="A2021" s="9" t="s">
        <v>58</v>
      </c>
      <c r="B2021" s="4" t="s">
        <v>59</v>
      </c>
      <c r="C2021" s="32"/>
      <c r="D2021" s="5"/>
      <c r="E2021" s="15"/>
      <c r="F2021" s="33">
        <f>D1986*20%</f>
        <v>5.984000000000001</v>
      </c>
      <c r="G2021" t="s">
        <v>57</v>
      </c>
    </row>
    <row r="2022" spans="1:7" ht="13.5" thickBot="1">
      <c r="A2022" s="9" t="s">
        <v>58</v>
      </c>
      <c r="B2022" s="106" t="s">
        <v>60</v>
      </c>
      <c r="C2022" s="106"/>
      <c r="D2022" s="107"/>
      <c r="E2022" s="15"/>
      <c r="F2022" s="33">
        <f>D1986*6%</f>
        <v>1.7952000000000001</v>
      </c>
      <c r="G2022" t="s">
        <v>57</v>
      </c>
    </row>
    <row r="2023" spans="1:7" ht="13.5" thickBot="1">
      <c r="A2023" s="11" t="s">
        <v>61</v>
      </c>
      <c r="B2023" s="34" t="s">
        <v>62</v>
      </c>
      <c r="C2023" s="34"/>
      <c r="D2023" s="35"/>
      <c r="E2023" s="15"/>
      <c r="F2023" s="33">
        <f>D1986*45%</f>
        <v>13.464</v>
      </c>
      <c r="G2023" t="s">
        <v>63</v>
      </c>
    </row>
    <row r="2024" spans="1:7" ht="13.5" thickBot="1">
      <c r="A2024" s="36"/>
      <c r="B2024" s="37" t="s">
        <v>64</v>
      </c>
      <c r="C2024" s="37"/>
      <c r="D2024" s="38"/>
      <c r="E2024" s="15"/>
      <c r="F2024" s="33">
        <f>D1986*20%</f>
        <v>5.984000000000001</v>
      </c>
      <c r="G2024" t="s">
        <v>65</v>
      </c>
    </row>
    <row r="2025" spans="1:7" ht="13.5" thickBot="1">
      <c r="A2025" s="9" t="s">
        <v>66</v>
      </c>
      <c r="B2025" s="32" t="s">
        <v>67</v>
      </c>
      <c r="C2025" s="39"/>
      <c r="D2025" s="10"/>
      <c r="E2025" s="15"/>
      <c r="F2025" s="40">
        <f>F1986*8.3%</f>
        <v>62.084</v>
      </c>
      <c r="G2025" t="s">
        <v>57</v>
      </c>
    </row>
    <row r="2026" spans="1:6" ht="13.5" thickBot="1">
      <c r="A2026" s="11" t="s">
        <v>66</v>
      </c>
      <c r="B2026" s="34" t="s">
        <v>68</v>
      </c>
      <c r="C2026" s="42"/>
      <c r="D2026" s="12"/>
      <c r="E2026" s="43"/>
      <c r="F2026" s="27"/>
    </row>
    <row r="2027" spans="1:7" ht="13.5" thickBot="1">
      <c r="A2027" s="15"/>
      <c r="B2027" s="44" t="s">
        <v>69</v>
      </c>
      <c r="C2027" s="45"/>
      <c r="D2027" s="16"/>
      <c r="E2027" s="15"/>
      <c r="F2027" s="46">
        <f>F1986*15%</f>
        <v>112.2</v>
      </c>
      <c r="G2027" t="s">
        <v>70</v>
      </c>
    </row>
    <row r="2028" spans="1:7" ht="13.5" thickBot="1">
      <c r="A2028" s="36"/>
      <c r="B2028" s="37" t="s">
        <v>71</v>
      </c>
      <c r="C2028" s="47"/>
      <c r="D2028" s="20"/>
      <c r="E2028" s="15"/>
      <c r="F2028" s="33">
        <f>F1986*20%</f>
        <v>149.6</v>
      </c>
      <c r="G2028" t="s">
        <v>70</v>
      </c>
    </row>
    <row r="2029" spans="1:7" ht="13.5" thickBot="1">
      <c r="A2029" s="9" t="s">
        <v>72</v>
      </c>
      <c r="B2029" s="48" t="s">
        <v>73</v>
      </c>
      <c r="C2029" s="42"/>
      <c r="D2029" s="12"/>
      <c r="E2029" s="15"/>
      <c r="F2029" s="46">
        <f>F1986*5%</f>
        <v>37.4</v>
      </c>
      <c r="G2029" t="s">
        <v>70</v>
      </c>
    </row>
    <row r="2030" spans="1:7" ht="13.5" thickBot="1">
      <c r="A2030" s="9" t="s">
        <v>74</v>
      </c>
      <c r="B2030" s="49" t="s">
        <v>75</v>
      </c>
      <c r="C2030" s="45"/>
      <c r="D2030" s="16"/>
      <c r="E2030" s="15"/>
      <c r="F2030" s="33">
        <f>F1986*10%</f>
        <v>74.8</v>
      </c>
      <c r="G2030" t="s">
        <v>70</v>
      </c>
    </row>
    <row r="2031" spans="1:7" ht="13.5" thickBot="1">
      <c r="A2031" s="9" t="s">
        <v>76</v>
      </c>
      <c r="B2031" s="49" t="s">
        <v>77</v>
      </c>
      <c r="C2031" s="45"/>
      <c r="D2031" s="16"/>
      <c r="E2031" s="15"/>
      <c r="F2031" s="33">
        <f>F1986*5%</f>
        <v>37.4</v>
      </c>
      <c r="G2031" t="s">
        <v>70</v>
      </c>
    </row>
    <row r="2032" spans="1:7" ht="13.5" thickBot="1">
      <c r="A2032" s="9" t="s">
        <v>78</v>
      </c>
      <c r="B2032" s="49" t="s">
        <v>79</v>
      </c>
      <c r="C2032" s="45"/>
      <c r="D2032" s="16"/>
      <c r="E2032" s="15"/>
      <c r="F2032" s="33">
        <f>F1986*25%</f>
        <v>187</v>
      </c>
      <c r="G2032" t="s">
        <v>70</v>
      </c>
    </row>
    <row r="2033" spans="1:7" ht="13.5" thickBot="1">
      <c r="A2033" s="9" t="s">
        <v>80</v>
      </c>
      <c r="B2033" s="49" t="s">
        <v>81</v>
      </c>
      <c r="C2033" s="45"/>
      <c r="D2033" s="16"/>
      <c r="E2033" s="15"/>
      <c r="F2033" s="33">
        <f>D1986*45%</f>
        <v>13.464</v>
      </c>
      <c r="G2033" t="s">
        <v>63</v>
      </c>
    </row>
    <row r="2034" spans="1:7" ht="13.5" thickBot="1">
      <c r="A2034" s="9" t="s">
        <v>82</v>
      </c>
      <c r="B2034" s="50" t="s">
        <v>83</v>
      </c>
      <c r="C2034" s="47"/>
      <c r="D2034" s="20"/>
      <c r="E2034" s="15"/>
      <c r="F2034" s="33">
        <f>F1986*5%</f>
        <v>37.4</v>
      </c>
      <c r="G2034" t="s">
        <v>70</v>
      </c>
    </row>
    <row r="2037" spans="1:7" ht="12.75">
      <c r="A2037" s="108" t="s">
        <v>0</v>
      </c>
      <c r="B2037" s="108"/>
      <c r="C2037" s="108"/>
      <c r="D2037" s="108"/>
      <c r="E2037" s="108"/>
      <c r="F2037" s="108"/>
      <c r="G2037" s="108"/>
    </row>
    <row r="2038" spans="1:7" ht="12.75">
      <c r="A2038" s="108" t="s">
        <v>129</v>
      </c>
      <c r="B2038" s="108"/>
      <c r="C2038" s="108"/>
      <c r="D2038" s="108"/>
      <c r="E2038" s="108"/>
      <c r="F2038" s="108"/>
      <c r="G2038" s="108"/>
    </row>
    <row r="2039" spans="1:7" ht="12.75">
      <c r="A2039" s="1"/>
      <c r="B2039" s="1"/>
      <c r="C2039" s="1"/>
      <c r="D2039" s="1"/>
      <c r="E2039" s="1"/>
      <c r="F2039" s="1"/>
      <c r="G2039" s="1"/>
    </row>
    <row r="2041" spans="1:6" ht="12.75">
      <c r="A2041" s="2" t="s">
        <v>1</v>
      </c>
      <c r="D2041" s="2" t="s">
        <v>2</v>
      </c>
      <c r="F2041" s="2" t="s">
        <v>3</v>
      </c>
    </row>
    <row r="2042" ht="13.5" thickBot="1">
      <c r="A2042" s="3"/>
    </row>
    <row r="2043" spans="1:6" ht="13.5" thickBot="1">
      <c r="A2043" s="109" t="s">
        <v>4</v>
      </c>
      <c r="B2043" s="107"/>
      <c r="C2043" s="6" t="s">
        <v>5</v>
      </c>
      <c r="D2043" s="7">
        <v>33.92</v>
      </c>
      <c r="E2043" s="8" t="s">
        <v>6</v>
      </c>
      <c r="F2043" s="7">
        <v>848</v>
      </c>
    </row>
    <row r="2044" spans="1:6" ht="13.5" thickBot="1">
      <c r="A2044" s="9" t="s">
        <v>7</v>
      </c>
      <c r="B2044" s="10"/>
      <c r="C2044" s="6" t="s">
        <v>8</v>
      </c>
      <c r="D2044" s="7">
        <f>F2044/25</f>
        <v>35.2768</v>
      </c>
      <c r="E2044" s="8" t="s">
        <v>9</v>
      </c>
      <c r="F2044" s="7">
        <f>F2043*1.04</f>
        <v>881.9200000000001</v>
      </c>
    </row>
    <row r="2045" spans="1:6" ht="13.5" thickBot="1">
      <c r="A2045" s="11" t="s">
        <v>10</v>
      </c>
      <c r="B2045" s="12"/>
      <c r="C2045" s="6" t="s">
        <v>11</v>
      </c>
      <c r="D2045" s="7">
        <f>F2045/25</f>
        <v>37.312000000000005</v>
      </c>
      <c r="E2045" s="8" t="s">
        <v>12</v>
      </c>
      <c r="F2045" s="7">
        <f>F2043*1.1</f>
        <v>932.8000000000001</v>
      </c>
    </row>
    <row r="2046" spans="1:6" ht="13.5" thickBot="1">
      <c r="A2046" s="13" t="s">
        <v>13</v>
      </c>
      <c r="B2046" s="10"/>
      <c r="C2046" s="6" t="s">
        <v>14</v>
      </c>
      <c r="D2046" s="7">
        <f>F2046/25</f>
        <v>38.6688</v>
      </c>
      <c r="E2046" s="8" t="s">
        <v>15</v>
      </c>
      <c r="F2046" s="7">
        <f>F2043*1.14</f>
        <v>966.7199999999999</v>
      </c>
    </row>
    <row r="2047" spans="1:4" ht="12.75">
      <c r="A2047" s="11" t="s">
        <v>16</v>
      </c>
      <c r="B2047" s="12"/>
      <c r="D2047" s="14"/>
    </row>
    <row r="2048" spans="1:4" ht="12.75">
      <c r="A2048" s="15" t="s">
        <v>17</v>
      </c>
      <c r="B2048" s="16"/>
      <c r="D2048" s="17"/>
    </row>
    <row r="2049" spans="1:4" ht="13.5" thickBot="1">
      <c r="A2049" s="15" t="s">
        <v>18</v>
      </c>
      <c r="B2049" s="16"/>
      <c r="D2049" s="18"/>
    </row>
    <row r="2050" spans="1:6" ht="13.5" thickBot="1">
      <c r="A2050" s="19" t="s">
        <v>19</v>
      </c>
      <c r="B2050" s="20"/>
      <c r="C2050" s="21" t="s">
        <v>20</v>
      </c>
      <c r="D2050" s="7">
        <f>F2050/25</f>
        <v>40.0256</v>
      </c>
      <c r="E2050" s="21" t="s">
        <v>21</v>
      </c>
      <c r="F2050" s="22">
        <f>F2043*1.18</f>
        <v>1000.64</v>
      </c>
    </row>
    <row r="2051" spans="1:6" ht="13.5" thickBot="1">
      <c r="A2051" s="23" t="s">
        <v>22</v>
      </c>
      <c r="B2051" s="12"/>
      <c r="C2051" s="21" t="s">
        <v>23</v>
      </c>
      <c r="D2051" s="7">
        <f>F2051/25</f>
        <v>41.3824</v>
      </c>
      <c r="E2051" s="21" t="s">
        <v>24</v>
      </c>
      <c r="F2051" s="7">
        <f>F2043*1.22</f>
        <v>1034.56</v>
      </c>
    </row>
    <row r="2052" spans="1:6" ht="13.5" thickBot="1">
      <c r="A2052" s="24" t="s">
        <v>25</v>
      </c>
      <c r="B2052" s="20"/>
      <c r="C2052" s="25"/>
      <c r="D2052" s="17"/>
      <c r="E2052" s="25"/>
      <c r="F2052" s="26"/>
    </row>
    <row r="2053" spans="1:6" ht="13.5" thickBot="1">
      <c r="A2053" s="23" t="s">
        <v>26</v>
      </c>
      <c r="B2053" s="12"/>
      <c r="C2053" s="21" t="s">
        <v>27</v>
      </c>
      <c r="D2053" s="7">
        <f>F2053/25</f>
        <v>42.739200000000004</v>
      </c>
      <c r="E2053" s="21" t="s">
        <v>28</v>
      </c>
      <c r="F2053" s="7">
        <f>F2043*1.26</f>
        <v>1068.48</v>
      </c>
    </row>
    <row r="2054" spans="1:6" ht="13.5" thickBot="1">
      <c r="A2054" s="24" t="s">
        <v>29</v>
      </c>
      <c r="B2054" s="20"/>
      <c r="C2054" s="25"/>
      <c r="D2054" s="27"/>
      <c r="E2054" s="25"/>
      <c r="F2054" s="26"/>
    </row>
    <row r="2055" spans="1:6" ht="13.5" thickBot="1">
      <c r="A2055" s="23" t="s">
        <v>30</v>
      </c>
      <c r="B2055" s="12"/>
      <c r="C2055" s="21" t="s">
        <v>31</v>
      </c>
      <c r="D2055" s="7">
        <f>F2055/25</f>
        <v>44.096000000000004</v>
      </c>
      <c r="E2055" s="21" t="s">
        <v>32</v>
      </c>
      <c r="F2055" s="7">
        <f>F2043*1.3</f>
        <v>1102.4</v>
      </c>
    </row>
    <row r="2056" spans="1:2" ht="12.75">
      <c r="A2056" s="28" t="s">
        <v>33</v>
      </c>
      <c r="B2056" s="16"/>
    </row>
    <row r="2057" spans="1:2" ht="13.5" thickBot="1">
      <c r="A2057" s="29" t="s">
        <v>34</v>
      </c>
      <c r="B2057" s="20"/>
    </row>
    <row r="2059" spans="1:2" ht="12.75">
      <c r="A2059" s="2" t="s">
        <v>35</v>
      </c>
      <c r="B2059" s="2"/>
    </row>
    <row r="2061" spans="1:6" ht="12.75">
      <c r="A2061" s="2" t="s">
        <v>36</v>
      </c>
      <c r="F2061" s="2" t="s">
        <v>37</v>
      </c>
    </row>
    <row r="2062" ht="13.5" thickBot="1"/>
    <row r="2063" spans="1:6" ht="13.5" thickBot="1">
      <c r="A2063" s="13" t="s">
        <v>38</v>
      </c>
      <c r="B2063" s="10"/>
      <c r="E2063" s="30" t="s">
        <v>39</v>
      </c>
      <c r="F2063" s="31">
        <v>848</v>
      </c>
    </row>
    <row r="2064" spans="1:6" ht="13.5" thickBot="1">
      <c r="A2064" s="13" t="s">
        <v>40</v>
      </c>
      <c r="B2064" s="10"/>
      <c r="E2064" s="30" t="s">
        <v>41</v>
      </c>
      <c r="F2064" s="31">
        <f>F2063*1.04</f>
        <v>881.9200000000001</v>
      </c>
    </row>
    <row r="2065" spans="1:6" ht="13.5" thickBot="1">
      <c r="A2065" s="13" t="s">
        <v>42</v>
      </c>
      <c r="B2065" s="10"/>
      <c r="E2065" s="30" t="s">
        <v>43</v>
      </c>
      <c r="F2065" s="31">
        <f>F2063*1.15</f>
        <v>975.1999999999999</v>
      </c>
    </row>
    <row r="2066" spans="1:6" ht="13.5" thickBot="1">
      <c r="A2066" s="13" t="s">
        <v>44</v>
      </c>
      <c r="B2066" s="10"/>
      <c r="E2066" s="30" t="s">
        <v>45</v>
      </c>
      <c r="F2066" s="31">
        <f>F2063*1.2</f>
        <v>1017.5999999999999</v>
      </c>
    </row>
    <row r="2067" spans="1:6" ht="13.5" thickBot="1">
      <c r="A2067" s="13" t="s">
        <v>46</v>
      </c>
      <c r="B2067" s="10"/>
      <c r="E2067" s="30" t="s">
        <v>47</v>
      </c>
      <c r="F2067" s="31">
        <f>F2063*1.26</f>
        <v>1068.48</v>
      </c>
    </row>
    <row r="2068" spans="1:6" ht="13.5" thickBot="1">
      <c r="A2068" s="13" t="s">
        <v>48</v>
      </c>
      <c r="B2068" s="10"/>
      <c r="E2068" s="30" t="s">
        <v>49</v>
      </c>
      <c r="F2068" s="31">
        <f>F2063*1.3</f>
        <v>1102.4</v>
      </c>
    </row>
    <row r="2070" ht="12.75">
      <c r="A2070" t="s">
        <v>50</v>
      </c>
    </row>
    <row r="2071" ht="12.75">
      <c r="A2071" t="s">
        <v>130</v>
      </c>
    </row>
    <row r="2073" ht="12.75">
      <c r="A2073" s="2" t="s">
        <v>51</v>
      </c>
    </row>
    <row r="2075" ht="13.5" thickBot="1"/>
    <row r="2076" spans="1:7" ht="13.5" thickBot="1">
      <c r="A2076" s="9" t="s">
        <v>52</v>
      </c>
      <c r="B2076" s="106" t="s">
        <v>53</v>
      </c>
      <c r="C2076" s="106"/>
      <c r="D2076" s="107"/>
      <c r="E2076" s="15"/>
      <c r="F2076" s="33">
        <f>F2043*10%</f>
        <v>84.80000000000001</v>
      </c>
      <c r="G2076" t="s">
        <v>54</v>
      </c>
    </row>
    <row r="2077" spans="1:7" ht="13.5" thickBot="1">
      <c r="A2077" s="9" t="s">
        <v>55</v>
      </c>
      <c r="B2077" s="4" t="s">
        <v>56</v>
      </c>
      <c r="C2077" s="32"/>
      <c r="D2077" s="5"/>
      <c r="E2077" s="15"/>
      <c r="F2077" s="33">
        <f>D2043*6%</f>
        <v>2.0352</v>
      </c>
      <c r="G2077" t="s">
        <v>57</v>
      </c>
    </row>
    <row r="2078" spans="1:7" ht="13.5" thickBot="1">
      <c r="A2078" s="9" t="s">
        <v>58</v>
      </c>
      <c r="B2078" s="4" t="s">
        <v>59</v>
      </c>
      <c r="C2078" s="32"/>
      <c r="D2078" s="5"/>
      <c r="E2078" s="15"/>
      <c r="F2078" s="33">
        <f>D2043*20%</f>
        <v>6.784000000000001</v>
      </c>
      <c r="G2078" t="s">
        <v>57</v>
      </c>
    </row>
    <row r="2079" spans="1:7" ht="13.5" thickBot="1">
      <c r="A2079" s="9" t="s">
        <v>58</v>
      </c>
      <c r="B2079" s="106" t="s">
        <v>60</v>
      </c>
      <c r="C2079" s="106"/>
      <c r="D2079" s="107"/>
      <c r="E2079" s="15"/>
      <c r="F2079" s="33">
        <f>D2043*6%</f>
        <v>2.0352</v>
      </c>
      <c r="G2079" t="s">
        <v>57</v>
      </c>
    </row>
    <row r="2080" spans="1:7" ht="13.5" thickBot="1">
      <c r="A2080" s="11" t="s">
        <v>61</v>
      </c>
      <c r="B2080" s="34" t="s">
        <v>62</v>
      </c>
      <c r="C2080" s="34"/>
      <c r="D2080" s="35"/>
      <c r="E2080" s="15"/>
      <c r="F2080" s="33">
        <f>D2043*45%</f>
        <v>15.264000000000001</v>
      </c>
      <c r="G2080" t="s">
        <v>63</v>
      </c>
    </row>
    <row r="2081" spans="1:7" ht="13.5" thickBot="1">
      <c r="A2081" s="36"/>
      <c r="B2081" s="37" t="s">
        <v>64</v>
      </c>
      <c r="C2081" s="37"/>
      <c r="D2081" s="38"/>
      <c r="E2081" s="15"/>
      <c r="F2081" s="33">
        <f>D2043*20%</f>
        <v>6.784000000000001</v>
      </c>
      <c r="G2081" t="s">
        <v>65</v>
      </c>
    </row>
    <row r="2082" spans="1:7" ht="13.5" thickBot="1">
      <c r="A2082" s="9" t="s">
        <v>66</v>
      </c>
      <c r="B2082" s="32" t="s">
        <v>67</v>
      </c>
      <c r="C2082" s="39"/>
      <c r="D2082" s="10"/>
      <c r="E2082" s="15"/>
      <c r="F2082" s="40">
        <f>F2043*8.3%</f>
        <v>70.384</v>
      </c>
      <c r="G2082" t="s">
        <v>57</v>
      </c>
    </row>
    <row r="2083" spans="1:6" ht="13.5" thickBot="1">
      <c r="A2083" s="11" t="s">
        <v>66</v>
      </c>
      <c r="B2083" s="34" t="s">
        <v>68</v>
      </c>
      <c r="C2083" s="42"/>
      <c r="D2083" s="12"/>
      <c r="E2083" s="43"/>
      <c r="F2083" s="27"/>
    </row>
    <row r="2084" spans="1:7" ht="13.5" thickBot="1">
      <c r="A2084" s="15"/>
      <c r="B2084" s="44" t="s">
        <v>69</v>
      </c>
      <c r="C2084" s="45"/>
      <c r="D2084" s="16"/>
      <c r="E2084" s="15"/>
      <c r="F2084" s="46">
        <f>F2043*15%</f>
        <v>127.19999999999999</v>
      </c>
      <c r="G2084" t="s">
        <v>70</v>
      </c>
    </row>
    <row r="2085" spans="1:7" ht="13.5" thickBot="1">
      <c r="A2085" s="36"/>
      <c r="B2085" s="37" t="s">
        <v>71</v>
      </c>
      <c r="C2085" s="47"/>
      <c r="D2085" s="20"/>
      <c r="E2085" s="15"/>
      <c r="F2085" s="33">
        <f>F2043*20%</f>
        <v>169.60000000000002</v>
      </c>
      <c r="G2085" t="s">
        <v>70</v>
      </c>
    </row>
    <row r="2086" spans="1:7" ht="13.5" thickBot="1">
      <c r="A2086" s="9" t="s">
        <v>72</v>
      </c>
      <c r="B2086" s="48" t="s">
        <v>73</v>
      </c>
      <c r="C2086" s="42"/>
      <c r="D2086" s="12"/>
      <c r="E2086" s="15"/>
      <c r="F2086" s="46">
        <f>F2043*5%</f>
        <v>42.400000000000006</v>
      </c>
      <c r="G2086" t="s">
        <v>70</v>
      </c>
    </row>
    <row r="2087" spans="1:7" ht="13.5" thickBot="1">
      <c r="A2087" s="9" t="s">
        <v>74</v>
      </c>
      <c r="B2087" s="49" t="s">
        <v>75</v>
      </c>
      <c r="C2087" s="45"/>
      <c r="D2087" s="16"/>
      <c r="E2087" s="15"/>
      <c r="F2087" s="33">
        <f>F2043*10%</f>
        <v>84.80000000000001</v>
      </c>
      <c r="G2087" t="s">
        <v>70</v>
      </c>
    </row>
    <row r="2088" spans="1:7" ht="13.5" thickBot="1">
      <c r="A2088" s="9" t="s">
        <v>76</v>
      </c>
      <c r="B2088" s="49" t="s">
        <v>77</v>
      </c>
      <c r="C2088" s="45"/>
      <c r="D2088" s="16"/>
      <c r="E2088" s="15"/>
      <c r="F2088" s="33">
        <f>F2043*5%</f>
        <v>42.400000000000006</v>
      </c>
      <c r="G2088" t="s">
        <v>70</v>
      </c>
    </row>
    <row r="2089" spans="1:7" ht="13.5" thickBot="1">
      <c r="A2089" s="9" t="s">
        <v>78</v>
      </c>
      <c r="B2089" s="49" t="s">
        <v>79</v>
      </c>
      <c r="C2089" s="45"/>
      <c r="D2089" s="16"/>
      <c r="E2089" s="15"/>
      <c r="F2089" s="33">
        <f>F2043*25%</f>
        <v>212</v>
      </c>
      <c r="G2089" t="s">
        <v>70</v>
      </c>
    </row>
    <row r="2090" spans="1:7" ht="13.5" thickBot="1">
      <c r="A2090" s="9" t="s">
        <v>80</v>
      </c>
      <c r="B2090" s="49" t="s">
        <v>81</v>
      </c>
      <c r="C2090" s="45"/>
      <c r="D2090" s="16"/>
      <c r="E2090" s="15"/>
      <c r="F2090" s="33">
        <f>D2043*45%</f>
        <v>15.264000000000001</v>
      </c>
      <c r="G2090" t="s">
        <v>63</v>
      </c>
    </row>
    <row r="2091" spans="1:7" ht="13.5" thickBot="1">
      <c r="A2091" s="9" t="s">
        <v>82</v>
      </c>
      <c r="B2091" s="50" t="s">
        <v>83</v>
      </c>
      <c r="C2091" s="47"/>
      <c r="D2091" s="20"/>
      <c r="E2091" s="15"/>
      <c r="F2091" s="33">
        <f>F2043*5%</f>
        <v>42.400000000000006</v>
      </c>
      <c r="G2091" t="s">
        <v>70</v>
      </c>
    </row>
    <row r="2092" spans="1:7" ht="12.75">
      <c r="A2092" s="1"/>
      <c r="B2092" s="1"/>
      <c r="C2092" s="1"/>
      <c r="D2092" s="1"/>
      <c r="E2092" s="1"/>
      <c r="F2092" s="1"/>
      <c r="G2092" s="1"/>
    </row>
    <row r="2093" spans="1:7" ht="12.75">
      <c r="A2093" s="1"/>
      <c r="B2093" s="1"/>
      <c r="C2093" s="1"/>
      <c r="D2093" s="1"/>
      <c r="E2093" s="1"/>
      <c r="F2093" s="1"/>
      <c r="G2093" s="1"/>
    </row>
    <row r="2094" spans="1:7" ht="12.75">
      <c r="A2094" s="1"/>
      <c r="B2094" s="1"/>
      <c r="C2094" s="1"/>
      <c r="D2094" s="1"/>
      <c r="E2094" s="1"/>
      <c r="F2094" s="1"/>
      <c r="G2094" s="1"/>
    </row>
    <row r="2095" spans="1:7" ht="12.75">
      <c r="A2095" s="108" t="s">
        <v>0</v>
      </c>
      <c r="B2095" s="108"/>
      <c r="C2095" s="108"/>
      <c r="D2095" s="108"/>
      <c r="E2095" s="108"/>
      <c r="F2095" s="108"/>
      <c r="G2095" s="108"/>
    </row>
    <row r="2096" spans="1:7" ht="12.75">
      <c r="A2096" s="108" t="s">
        <v>131</v>
      </c>
      <c r="B2096" s="108"/>
      <c r="C2096" s="108"/>
      <c r="D2096" s="108"/>
      <c r="E2096" s="108"/>
      <c r="F2096" s="108"/>
      <c r="G2096" s="108"/>
    </row>
    <row r="2097" spans="1:7" ht="12.75">
      <c r="A2097" s="1"/>
      <c r="B2097" s="1"/>
      <c r="C2097" s="1"/>
      <c r="D2097" s="1"/>
      <c r="E2097" s="1"/>
      <c r="F2097" s="1"/>
      <c r="G2097" s="1"/>
    </row>
    <row r="2099" spans="1:6" ht="12.75">
      <c r="A2099" s="2" t="s">
        <v>1</v>
      </c>
      <c r="D2099" s="2" t="s">
        <v>2</v>
      </c>
      <c r="F2099" s="2" t="s">
        <v>3</v>
      </c>
    </row>
    <row r="2100" ht="13.5" thickBot="1">
      <c r="A2100" s="3"/>
    </row>
    <row r="2101" spans="1:6" ht="13.5" thickBot="1">
      <c r="A2101" s="109" t="s">
        <v>4</v>
      </c>
      <c r="B2101" s="107"/>
      <c r="C2101" s="6" t="s">
        <v>5</v>
      </c>
      <c r="D2101" s="7">
        <v>35.92</v>
      </c>
      <c r="E2101" s="8" t="s">
        <v>6</v>
      </c>
      <c r="F2101" s="7">
        <v>898</v>
      </c>
    </row>
    <row r="2102" spans="1:6" ht="13.5" thickBot="1">
      <c r="A2102" s="9" t="s">
        <v>7</v>
      </c>
      <c r="B2102" s="10"/>
      <c r="C2102" s="6" t="s">
        <v>8</v>
      </c>
      <c r="D2102" s="7">
        <f>F2102/25</f>
        <v>37.3568</v>
      </c>
      <c r="E2102" s="8" t="s">
        <v>9</v>
      </c>
      <c r="F2102" s="7">
        <f>F2101*1.04</f>
        <v>933.9200000000001</v>
      </c>
    </row>
    <row r="2103" spans="1:6" ht="13.5" thickBot="1">
      <c r="A2103" s="11" t="s">
        <v>10</v>
      </c>
      <c r="B2103" s="12"/>
      <c r="C2103" s="6" t="s">
        <v>11</v>
      </c>
      <c r="D2103" s="7">
        <f>F2103/25</f>
        <v>39.512</v>
      </c>
      <c r="E2103" s="8" t="s">
        <v>12</v>
      </c>
      <c r="F2103" s="7">
        <f>F2101*1.1</f>
        <v>987.8000000000001</v>
      </c>
    </row>
    <row r="2104" spans="1:6" ht="13.5" thickBot="1">
      <c r="A2104" s="13" t="s">
        <v>13</v>
      </c>
      <c r="B2104" s="10"/>
      <c r="C2104" s="6" t="s">
        <v>14</v>
      </c>
      <c r="D2104" s="7">
        <f>F2104/25</f>
        <v>40.9488</v>
      </c>
      <c r="E2104" s="8" t="s">
        <v>15</v>
      </c>
      <c r="F2104" s="7">
        <f>F2101*1.14</f>
        <v>1023.7199999999999</v>
      </c>
    </row>
    <row r="2105" spans="1:4" ht="12.75">
      <c r="A2105" s="11" t="s">
        <v>16</v>
      </c>
      <c r="B2105" s="12"/>
      <c r="D2105" s="14"/>
    </row>
    <row r="2106" spans="1:4" ht="12.75">
      <c r="A2106" s="15" t="s">
        <v>17</v>
      </c>
      <c r="B2106" s="16"/>
      <c r="D2106" s="17"/>
    </row>
    <row r="2107" spans="1:4" ht="13.5" thickBot="1">
      <c r="A2107" s="15" t="s">
        <v>18</v>
      </c>
      <c r="B2107" s="16"/>
      <c r="D2107" s="18"/>
    </row>
    <row r="2108" spans="1:6" ht="13.5" thickBot="1">
      <c r="A2108" s="19" t="s">
        <v>19</v>
      </c>
      <c r="B2108" s="20"/>
      <c r="C2108" s="21" t="s">
        <v>20</v>
      </c>
      <c r="D2108" s="7">
        <f>F2108/25</f>
        <v>42.3856</v>
      </c>
      <c r="E2108" s="21" t="s">
        <v>21</v>
      </c>
      <c r="F2108" s="22">
        <f>F2101*1.18</f>
        <v>1059.6399999999999</v>
      </c>
    </row>
    <row r="2109" spans="1:6" ht="13.5" thickBot="1">
      <c r="A2109" s="23" t="s">
        <v>22</v>
      </c>
      <c r="B2109" s="12"/>
      <c r="C2109" s="21" t="s">
        <v>23</v>
      </c>
      <c r="D2109" s="7">
        <f>F2109/25</f>
        <v>43.822399999999995</v>
      </c>
      <c r="E2109" s="21" t="s">
        <v>24</v>
      </c>
      <c r="F2109" s="7">
        <f>F2101*1.22</f>
        <v>1095.56</v>
      </c>
    </row>
    <row r="2110" spans="1:6" ht="13.5" thickBot="1">
      <c r="A2110" s="24" t="s">
        <v>25</v>
      </c>
      <c r="B2110" s="20"/>
      <c r="C2110" s="25"/>
      <c r="D2110" s="17"/>
      <c r="E2110" s="25"/>
      <c r="F2110" s="26"/>
    </row>
    <row r="2111" spans="1:6" ht="13.5" thickBot="1">
      <c r="A2111" s="23" t="s">
        <v>26</v>
      </c>
      <c r="B2111" s="12"/>
      <c r="C2111" s="21" t="s">
        <v>27</v>
      </c>
      <c r="D2111" s="7">
        <f>F2111/25</f>
        <v>45.2592</v>
      </c>
      <c r="E2111" s="21" t="s">
        <v>28</v>
      </c>
      <c r="F2111" s="7">
        <f>F2101*1.26</f>
        <v>1131.48</v>
      </c>
    </row>
    <row r="2112" spans="1:6" ht="13.5" thickBot="1">
      <c r="A2112" s="24" t="s">
        <v>29</v>
      </c>
      <c r="B2112" s="20"/>
      <c r="C2112" s="25"/>
      <c r="D2112" s="27"/>
      <c r="E2112" s="25"/>
      <c r="F2112" s="26"/>
    </row>
    <row r="2113" spans="1:6" ht="13.5" thickBot="1">
      <c r="A2113" s="23" t="s">
        <v>30</v>
      </c>
      <c r="B2113" s="12"/>
      <c r="C2113" s="21" t="s">
        <v>31</v>
      </c>
      <c r="D2113" s="7">
        <f>F2113/25</f>
        <v>46.696000000000005</v>
      </c>
      <c r="E2113" s="21" t="s">
        <v>32</v>
      </c>
      <c r="F2113" s="7">
        <f>F2101*1.3</f>
        <v>1167.4</v>
      </c>
    </row>
    <row r="2114" spans="1:2" ht="12.75">
      <c r="A2114" s="28" t="s">
        <v>33</v>
      </c>
      <c r="B2114" s="16"/>
    </row>
    <row r="2115" spans="1:2" ht="13.5" thickBot="1">
      <c r="A2115" s="29" t="s">
        <v>34</v>
      </c>
      <c r="B2115" s="20"/>
    </row>
    <row r="2117" spans="1:2" ht="12.75">
      <c r="A2117" s="2" t="s">
        <v>35</v>
      </c>
      <c r="B2117" s="2"/>
    </row>
    <row r="2119" spans="1:6" ht="12.75">
      <c r="A2119" s="2" t="s">
        <v>36</v>
      </c>
      <c r="F2119" s="2" t="s">
        <v>37</v>
      </c>
    </row>
    <row r="2120" ht="13.5" thickBot="1"/>
    <row r="2121" spans="1:6" ht="13.5" thickBot="1">
      <c r="A2121" s="13" t="s">
        <v>38</v>
      </c>
      <c r="B2121" s="10"/>
      <c r="E2121" s="30" t="s">
        <v>39</v>
      </c>
      <c r="F2121" s="31">
        <v>898</v>
      </c>
    </row>
    <row r="2122" spans="1:6" ht="13.5" thickBot="1">
      <c r="A2122" s="13" t="s">
        <v>40</v>
      </c>
      <c r="B2122" s="10"/>
      <c r="E2122" s="30" t="s">
        <v>41</v>
      </c>
      <c r="F2122" s="31">
        <f>F2121*1.04</f>
        <v>933.9200000000001</v>
      </c>
    </row>
    <row r="2123" spans="1:6" ht="13.5" thickBot="1">
      <c r="A2123" s="13" t="s">
        <v>42</v>
      </c>
      <c r="B2123" s="10"/>
      <c r="E2123" s="30" t="s">
        <v>43</v>
      </c>
      <c r="F2123" s="31">
        <f>F2121*1.15</f>
        <v>1032.6999999999998</v>
      </c>
    </row>
    <row r="2124" spans="1:6" ht="13.5" thickBot="1">
      <c r="A2124" s="13" t="s">
        <v>44</v>
      </c>
      <c r="B2124" s="10"/>
      <c r="E2124" s="30" t="s">
        <v>45</v>
      </c>
      <c r="F2124" s="31">
        <f>F2121*1.2</f>
        <v>1077.6</v>
      </c>
    </row>
    <row r="2125" spans="1:6" ht="13.5" thickBot="1">
      <c r="A2125" s="13" t="s">
        <v>46</v>
      </c>
      <c r="B2125" s="10"/>
      <c r="E2125" s="30" t="s">
        <v>47</v>
      </c>
      <c r="F2125" s="31">
        <f>F2121*1.26</f>
        <v>1131.48</v>
      </c>
    </row>
    <row r="2126" spans="1:6" ht="13.5" thickBot="1">
      <c r="A2126" s="13" t="s">
        <v>48</v>
      </c>
      <c r="B2126" s="10"/>
      <c r="E2126" s="30" t="s">
        <v>49</v>
      </c>
      <c r="F2126" s="31">
        <f>F2121*1.3</f>
        <v>1167.4</v>
      </c>
    </row>
    <row r="2128" ht="12.75">
      <c r="A2128" t="s">
        <v>50</v>
      </c>
    </row>
    <row r="2129" ht="12.75">
      <c r="A2129" t="s">
        <v>85</v>
      </c>
    </row>
    <row r="2131" ht="12.75">
      <c r="A2131" s="2" t="s">
        <v>51</v>
      </c>
    </row>
    <row r="2133" ht="13.5" thickBot="1"/>
    <row r="2134" spans="1:7" ht="13.5" thickBot="1">
      <c r="A2134" s="9" t="s">
        <v>52</v>
      </c>
      <c r="B2134" s="106" t="s">
        <v>53</v>
      </c>
      <c r="C2134" s="106"/>
      <c r="D2134" s="107"/>
      <c r="E2134" s="15"/>
      <c r="F2134" s="33">
        <f>F2101*10%</f>
        <v>89.80000000000001</v>
      </c>
      <c r="G2134" t="s">
        <v>54</v>
      </c>
    </row>
    <row r="2135" spans="1:7" ht="13.5" thickBot="1">
      <c r="A2135" s="9" t="s">
        <v>55</v>
      </c>
      <c r="B2135" s="4" t="s">
        <v>56</v>
      </c>
      <c r="C2135" s="32"/>
      <c r="D2135" s="5"/>
      <c r="E2135" s="15"/>
      <c r="F2135" s="33">
        <f>D2101*6%</f>
        <v>2.1552000000000002</v>
      </c>
      <c r="G2135" t="s">
        <v>57</v>
      </c>
    </row>
    <row r="2136" spans="1:7" ht="13.5" thickBot="1">
      <c r="A2136" s="9" t="s">
        <v>58</v>
      </c>
      <c r="B2136" s="4" t="s">
        <v>59</v>
      </c>
      <c r="C2136" s="32"/>
      <c r="D2136" s="5"/>
      <c r="E2136" s="15"/>
      <c r="F2136" s="33">
        <f>D2101*20%</f>
        <v>7.184000000000001</v>
      </c>
      <c r="G2136" t="s">
        <v>57</v>
      </c>
    </row>
    <row r="2137" spans="1:7" ht="13.5" thickBot="1">
      <c r="A2137" s="9" t="s">
        <v>58</v>
      </c>
      <c r="B2137" s="106" t="s">
        <v>60</v>
      </c>
      <c r="C2137" s="106"/>
      <c r="D2137" s="107"/>
      <c r="E2137" s="15"/>
      <c r="F2137" s="33">
        <f>D2101*6%</f>
        <v>2.1552000000000002</v>
      </c>
      <c r="G2137" t="s">
        <v>57</v>
      </c>
    </row>
    <row r="2138" spans="1:7" ht="13.5" thickBot="1">
      <c r="A2138" s="11" t="s">
        <v>61</v>
      </c>
      <c r="B2138" s="34" t="s">
        <v>62</v>
      </c>
      <c r="C2138" s="34"/>
      <c r="D2138" s="35"/>
      <c r="E2138" s="15"/>
      <c r="F2138" s="33">
        <f>D2101*45%</f>
        <v>16.164</v>
      </c>
      <c r="G2138" t="s">
        <v>63</v>
      </c>
    </row>
    <row r="2139" spans="1:7" ht="13.5" thickBot="1">
      <c r="A2139" s="36"/>
      <c r="B2139" s="37" t="s">
        <v>64</v>
      </c>
      <c r="C2139" s="37"/>
      <c r="D2139" s="38"/>
      <c r="E2139" s="15"/>
      <c r="F2139" s="33">
        <f>D2101*20%</f>
        <v>7.184000000000001</v>
      </c>
      <c r="G2139" t="s">
        <v>65</v>
      </c>
    </row>
    <row r="2140" spans="1:7" ht="13.5" thickBot="1">
      <c r="A2140" s="9" t="s">
        <v>66</v>
      </c>
      <c r="B2140" s="32" t="s">
        <v>67</v>
      </c>
      <c r="C2140" s="39"/>
      <c r="D2140" s="10"/>
      <c r="E2140" s="15"/>
      <c r="F2140" s="40">
        <f>F2101*8.3%</f>
        <v>74.534</v>
      </c>
      <c r="G2140" t="s">
        <v>57</v>
      </c>
    </row>
    <row r="2141" spans="1:6" ht="13.5" thickBot="1">
      <c r="A2141" s="11" t="s">
        <v>66</v>
      </c>
      <c r="B2141" s="34" t="s">
        <v>68</v>
      </c>
      <c r="C2141" s="42"/>
      <c r="D2141" s="12"/>
      <c r="E2141" s="43"/>
      <c r="F2141" s="27"/>
    </row>
    <row r="2142" spans="1:7" ht="13.5" thickBot="1">
      <c r="A2142" s="15"/>
      <c r="B2142" s="44" t="s">
        <v>69</v>
      </c>
      <c r="C2142" s="45"/>
      <c r="D2142" s="16"/>
      <c r="E2142" s="15"/>
      <c r="F2142" s="46">
        <f>F2101*15%</f>
        <v>134.7</v>
      </c>
      <c r="G2142" t="s">
        <v>70</v>
      </c>
    </row>
    <row r="2143" spans="1:7" ht="13.5" thickBot="1">
      <c r="A2143" s="36"/>
      <c r="B2143" s="37" t="s">
        <v>71</v>
      </c>
      <c r="C2143" s="47"/>
      <c r="D2143" s="20"/>
      <c r="E2143" s="15"/>
      <c r="F2143" s="33">
        <f>F2101*20%</f>
        <v>179.60000000000002</v>
      </c>
      <c r="G2143" t="s">
        <v>70</v>
      </c>
    </row>
    <row r="2144" spans="1:7" ht="13.5" thickBot="1">
      <c r="A2144" s="9" t="s">
        <v>72</v>
      </c>
      <c r="B2144" s="48" t="s">
        <v>73</v>
      </c>
      <c r="C2144" s="42"/>
      <c r="D2144" s="12"/>
      <c r="E2144" s="15"/>
      <c r="F2144" s="46">
        <f>F2101*5%</f>
        <v>44.900000000000006</v>
      </c>
      <c r="G2144" t="s">
        <v>70</v>
      </c>
    </row>
    <row r="2145" spans="1:7" ht="13.5" thickBot="1">
      <c r="A2145" s="9" t="s">
        <v>74</v>
      </c>
      <c r="B2145" s="49" t="s">
        <v>75</v>
      </c>
      <c r="C2145" s="45"/>
      <c r="D2145" s="16"/>
      <c r="E2145" s="15"/>
      <c r="F2145" s="33">
        <f>F2101*10%</f>
        <v>89.80000000000001</v>
      </c>
      <c r="G2145" t="s">
        <v>70</v>
      </c>
    </row>
    <row r="2146" spans="1:7" ht="13.5" thickBot="1">
      <c r="A2146" s="9" t="s">
        <v>76</v>
      </c>
      <c r="B2146" s="49" t="s">
        <v>77</v>
      </c>
      <c r="C2146" s="45"/>
      <c r="D2146" s="16"/>
      <c r="E2146" s="15"/>
      <c r="F2146" s="33">
        <f>F2101*5%</f>
        <v>44.900000000000006</v>
      </c>
      <c r="G2146" t="s">
        <v>70</v>
      </c>
    </row>
    <row r="2147" spans="1:7" ht="13.5" thickBot="1">
      <c r="A2147" s="9" t="s">
        <v>78</v>
      </c>
      <c r="B2147" s="49" t="s">
        <v>79</v>
      </c>
      <c r="C2147" s="45"/>
      <c r="D2147" s="16"/>
      <c r="E2147" s="15"/>
      <c r="F2147" s="33">
        <f>F2101*25%</f>
        <v>224.5</v>
      </c>
      <c r="G2147" t="s">
        <v>70</v>
      </c>
    </row>
    <row r="2148" spans="1:7" ht="13.5" thickBot="1">
      <c r="A2148" s="9" t="s">
        <v>80</v>
      </c>
      <c r="B2148" s="49" t="s">
        <v>81</v>
      </c>
      <c r="C2148" s="45"/>
      <c r="D2148" s="16"/>
      <c r="E2148" s="15"/>
      <c r="F2148" s="33">
        <f>D2101*45%</f>
        <v>16.164</v>
      </c>
      <c r="G2148" t="s">
        <v>63</v>
      </c>
    </row>
    <row r="2149" spans="1:7" ht="13.5" thickBot="1">
      <c r="A2149" s="9" t="s">
        <v>82</v>
      </c>
      <c r="B2149" s="50" t="s">
        <v>83</v>
      </c>
      <c r="C2149" s="47"/>
      <c r="D2149" s="20"/>
      <c r="E2149" s="15"/>
      <c r="F2149" s="33">
        <f>F2101*5%</f>
        <v>44.900000000000006</v>
      </c>
      <c r="G2149" t="s">
        <v>70</v>
      </c>
    </row>
    <row r="2150" spans="1:7" ht="12.75">
      <c r="A2150" s="1"/>
      <c r="B2150" s="1"/>
      <c r="C2150" s="1"/>
      <c r="D2150" s="1"/>
      <c r="E2150" s="1"/>
      <c r="F2150" s="1"/>
      <c r="G2150" s="1"/>
    </row>
    <row r="2151" spans="1:7" ht="12.75">
      <c r="A2151" s="1"/>
      <c r="B2151" s="1"/>
      <c r="C2151" s="1"/>
      <c r="D2151" s="1"/>
      <c r="E2151" s="1"/>
      <c r="F2151" s="1"/>
      <c r="G2151" s="1"/>
    </row>
    <row r="2152" spans="1:7" ht="12.75">
      <c r="A2152" s="1"/>
      <c r="B2152" s="1"/>
      <c r="C2152" s="1"/>
      <c r="D2152" s="1"/>
      <c r="E2152" s="1"/>
      <c r="F2152" s="1"/>
      <c r="G2152" s="1"/>
    </row>
    <row r="2153" spans="1:7" ht="12.75">
      <c r="A2153" s="108" t="s">
        <v>0</v>
      </c>
      <c r="B2153" s="108"/>
      <c r="C2153" s="108"/>
      <c r="D2153" s="108"/>
      <c r="E2153" s="108"/>
      <c r="F2153" s="108"/>
      <c r="G2153" s="108"/>
    </row>
    <row r="2154" spans="1:7" ht="12.75">
      <c r="A2154" s="108" t="s">
        <v>132</v>
      </c>
      <c r="B2154" s="108"/>
      <c r="C2154" s="108"/>
      <c r="D2154" s="108"/>
      <c r="E2154" s="108"/>
      <c r="F2154" s="108"/>
      <c r="G2154" s="108"/>
    </row>
    <row r="2155" spans="1:7" ht="12.75">
      <c r="A2155" s="1"/>
      <c r="B2155" s="1"/>
      <c r="C2155" s="1"/>
      <c r="D2155" s="1"/>
      <c r="E2155" s="1"/>
      <c r="F2155" s="1"/>
      <c r="G2155" s="1"/>
    </row>
    <row r="2157" spans="1:6" ht="12.75">
      <c r="A2157" s="2" t="s">
        <v>1</v>
      </c>
      <c r="D2157" s="2" t="s">
        <v>2</v>
      </c>
      <c r="F2157" s="2" t="s">
        <v>3</v>
      </c>
    </row>
    <row r="2158" ht="13.5" thickBot="1">
      <c r="A2158" s="3"/>
    </row>
    <row r="2159" spans="1:6" ht="13.5" thickBot="1">
      <c r="A2159" s="109" t="s">
        <v>4</v>
      </c>
      <c r="B2159" s="107"/>
      <c r="C2159" s="6" t="s">
        <v>5</v>
      </c>
      <c r="D2159" s="7">
        <v>35.92</v>
      </c>
      <c r="E2159" s="8" t="s">
        <v>6</v>
      </c>
      <c r="F2159" s="7">
        <v>898</v>
      </c>
    </row>
    <row r="2160" spans="1:6" ht="13.5" thickBot="1">
      <c r="A2160" s="9" t="s">
        <v>7</v>
      </c>
      <c r="B2160" s="10"/>
      <c r="C2160" s="6" t="s">
        <v>8</v>
      </c>
      <c r="D2160" s="7">
        <f>F2160/25</f>
        <v>37.3568</v>
      </c>
      <c r="E2160" s="8" t="s">
        <v>9</v>
      </c>
      <c r="F2160" s="7">
        <f>F2159*1.04</f>
        <v>933.9200000000001</v>
      </c>
    </row>
    <row r="2161" spans="1:6" ht="13.5" thickBot="1">
      <c r="A2161" s="11" t="s">
        <v>10</v>
      </c>
      <c r="B2161" s="12"/>
      <c r="C2161" s="6" t="s">
        <v>11</v>
      </c>
      <c r="D2161" s="7">
        <f>F2161/25</f>
        <v>39.512</v>
      </c>
      <c r="E2161" s="8" t="s">
        <v>12</v>
      </c>
      <c r="F2161" s="7">
        <f>F2159*1.1</f>
        <v>987.8000000000001</v>
      </c>
    </row>
    <row r="2162" spans="1:6" ht="13.5" thickBot="1">
      <c r="A2162" s="13" t="s">
        <v>13</v>
      </c>
      <c r="B2162" s="10"/>
      <c r="C2162" s="6" t="s">
        <v>14</v>
      </c>
      <c r="D2162" s="7">
        <f>F2162/25</f>
        <v>40.9488</v>
      </c>
      <c r="E2162" s="8" t="s">
        <v>15</v>
      </c>
      <c r="F2162" s="7">
        <f>F2159*1.14</f>
        <v>1023.7199999999999</v>
      </c>
    </row>
    <row r="2163" spans="1:4" ht="12.75">
      <c r="A2163" s="11" t="s">
        <v>16</v>
      </c>
      <c r="B2163" s="12"/>
      <c r="D2163" s="14"/>
    </row>
    <row r="2164" spans="1:4" ht="12.75">
      <c r="A2164" s="15" t="s">
        <v>17</v>
      </c>
      <c r="B2164" s="16"/>
      <c r="D2164" s="17"/>
    </row>
    <row r="2165" spans="1:4" ht="13.5" thickBot="1">
      <c r="A2165" s="15" t="s">
        <v>18</v>
      </c>
      <c r="B2165" s="16"/>
      <c r="D2165" s="18"/>
    </row>
    <row r="2166" spans="1:6" ht="13.5" thickBot="1">
      <c r="A2166" s="19" t="s">
        <v>19</v>
      </c>
      <c r="B2166" s="20"/>
      <c r="C2166" s="21" t="s">
        <v>20</v>
      </c>
      <c r="D2166" s="7">
        <f>F2166/25</f>
        <v>42.3856</v>
      </c>
      <c r="E2166" s="21" t="s">
        <v>21</v>
      </c>
      <c r="F2166" s="22">
        <f>F2159*1.18</f>
        <v>1059.6399999999999</v>
      </c>
    </row>
    <row r="2167" spans="1:6" ht="13.5" thickBot="1">
      <c r="A2167" s="23" t="s">
        <v>22</v>
      </c>
      <c r="B2167" s="12"/>
      <c r="C2167" s="21" t="s">
        <v>23</v>
      </c>
      <c r="D2167" s="7">
        <f>F2167/25</f>
        <v>43.822399999999995</v>
      </c>
      <c r="E2167" s="21" t="s">
        <v>24</v>
      </c>
      <c r="F2167" s="7">
        <f>F2159*1.22</f>
        <v>1095.56</v>
      </c>
    </row>
    <row r="2168" spans="1:6" ht="13.5" thickBot="1">
      <c r="A2168" s="24" t="s">
        <v>25</v>
      </c>
      <c r="B2168" s="20"/>
      <c r="C2168" s="25"/>
      <c r="D2168" s="17"/>
      <c r="E2168" s="25"/>
      <c r="F2168" s="26"/>
    </row>
    <row r="2169" spans="1:6" ht="13.5" thickBot="1">
      <c r="A2169" s="23" t="s">
        <v>26</v>
      </c>
      <c r="B2169" s="12"/>
      <c r="C2169" s="21" t="s">
        <v>27</v>
      </c>
      <c r="D2169" s="7">
        <f>F2169/25</f>
        <v>45.2592</v>
      </c>
      <c r="E2169" s="21" t="s">
        <v>28</v>
      </c>
      <c r="F2169" s="7">
        <f>F2159*1.26</f>
        <v>1131.48</v>
      </c>
    </row>
    <row r="2170" spans="1:6" ht="13.5" thickBot="1">
      <c r="A2170" s="24" t="s">
        <v>29</v>
      </c>
      <c r="B2170" s="20"/>
      <c r="C2170" s="25"/>
      <c r="D2170" s="27"/>
      <c r="E2170" s="25"/>
      <c r="F2170" s="26"/>
    </row>
    <row r="2171" spans="1:6" ht="13.5" thickBot="1">
      <c r="A2171" s="23" t="s">
        <v>30</v>
      </c>
      <c r="B2171" s="12"/>
      <c r="C2171" s="21" t="s">
        <v>31</v>
      </c>
      <c r="D2171" s="7">
        <f>F2171/25</f>
        <v>46.696000000000005</v>
      </c>
      <c r="E2171" s="21" t="s">
        <v>32</v>
      </c>
      <c r="F2171" s="7">
        <f>F2159*1.3</f>
        <v>1167.4</v>
      </c>
    </row>
    <row r="2172" spans="1:2" ht="12.75">
      <c r="A2172" s="28" t="s">
        <v>33</v>
      </c>
      <c r="B2172" s="16"/>
    </row>
    <row r="2173" spans="1:2" ht="13.5" thickBot="1">
      <c r="A2173" s="29" t="s">
        <v>34</v>
      </c>
      <c r="B2173" s="20"/>
    </row>
    <row r="2175" spans="1:2" ht="12.75">
      <c r="A2175" s="2" t="s">
        <v>35</v>
      </c>
      <c r="B2175" s="2"/>
    </row>
    <row r="2177" spans="1:6" ht="12.75">
      <c r="A2177" s="2" t="s">
        <v>36</v>
      </c>
      <c r="F2177" s="2" t="s">
        <v>37</v>
      </c>
    </row>
    <row r="2178" ht="13.5" thickBot="1"/>
    <row r="2179" spans="1:6" ht="13.5" thickBot="1">
      <c r="A2179" s="13" t="s">
        <v>38</v>
      </c>
      <c r="B2179" s="10"/>
      <c r="E2179" s="30" t="s">
        <v>39</v>
      </c>
      <c r="F2179" s="31">
        <v>898</v>
      </c>
    </row>
    <row r="2180" spans="1:6" ht="13.5" thickBot="1">
      <c r="A2180" s="13" t="s">
        <v>40</v>
      </c>
      <c r="B2180" s="10"/>
      <c r="E2180" s="30" t="s">
        <v>41</v>
      </c>
      <c r="F2180" s="31">
        <f>F2179*1.04</f>
        <v>933.9200000000001</v>
      </c>
    </row>
    <row r="2181" spans="1:6" ht="13.5" thickBot="1">
      <c r="A2181" s="13" t="s">
        <v>42</v>
      </c>
      <c r="B2181" s="10"/>
      <c r="E2181" s="30" t="s">
        <v>43</v>
      </c>
      <c r="F2181" s="31">
        <f>F2179*1.15</f>
        <v>1032.6999999999998</v>
      </c>
    </row>
    <row r="2182" spans="1:6" ht="13.5" thickBot="1">
      <c r="A2182" s="13" t="s">
        <v>44</v>
      </c>
      <c r="B2182" s="10"/>
      <c r="E2182" s="30" t="s">
        <v>45</v>
      </c>
      <c r="F2182" s="31">
        <f>F2179*1.2</f>
        <v>1077.6</v>
      </c>
    </row>
    <row r="2183" spans="1:6" ht="13.5" thickBot="1">
      <c r="A2183" s="13" t="s">
        <v>46</v>
      </c>
      <c r="B2183" s="10"/>
      <c r="E2183" s="30" t="s">
        <v>47</v>
      </c>
      <c r="F2183" s="31">
        <f>F2179*1.26</f>
        <v>1131.48</v>
      </c>
    </row>
    <row r="2184" spans="1:6" ht="13.5" thickBot="1">
      <c r="A2184" s="13" t="s">
        <v>48</v>
      </c>
      <c r="B2184" s="10"/>
      <c r="E2184" s="30" t="s">
        <v>49</v>
      </c>
      <c r="F2184" s="31">
        <f>F2179*1.3</f>
        <v>1167.4</v>
      </c>
    </row>
    <row r="2186" ht="12.75">
      <c r="A2186" t="s">
        <v>50</v>
      </c>
    </row>
    <row r="2187" ht="12.75">
      <c r="A2187" t="s">
        <v>85</v>
      </c>
    </row>
    <row r="2188" ht="12.75">
      <c r="A2188" t="s">
        <v>133</v>
      </c>
    </row>
    <row r="2189" ht="12.75">
      <c r="A2189" t="s">
        <v>134</v>
      </c>
    </row>
    <row r="2191" ht="12.75">
      <c r="A2191" s="2" t="s">
        <v>51</v>
      </c>
    </row>
    <row r="2193" ht="13.5" thickBot="1"/>
    <row r="2194" spans="1:7" ht="13.5" thickBot="1">
      <c r="A2194" s="9" t="s">
        <v>52</v>
      </c>
      <c r="B2194" s="106" t="s">
        <v>53</v>
      </c>
      <c r="C2194" s="106"/>
      <c r="D2194" s="107"/>
      <c r="E2194" s="15"/>
      <c r="F2194" s="33">
        <f>F2159*10%</f>
        <v>89.80000000000001</v>
      </c>
      <c r="G2194" t="s">
        <v>54</v>
      </c>
    </row>
    <row r="2195" spans="1:7" ht="13.5" thickBot="1">
      <c r="A2195" s="9" t="s">
        <v>55</v>
      </c>
      <c r="B2195" s="4" t="s">
        <v>56</v>
      </c>
      <c r="C2195" s="32"/>
      <c r="D2195" s="5"/>
      <c r="E2195" s="15"/>
      <c r="F2195" s="33">
        <f>D2159*6%</f>
        <v>2.1552000000000002</v>
      </c>
      <c r="G2195" t="s">
        <v>57</v>
      </c>
    </row>
    <row r="2196" spans="1:7" ht="13.5" thickBot="1">
      <c r="A2196" s="9" t="s">
        <v>58</v>
      </c>
      <c r="B2196" s="4" t="s">
        <v>59</v>
      </c>
      <c r="C2196" s="32"/>
      <c r="D2196" s="5"/>
      <c r="E2196" s="15"/>
      <c r="F2196" s="33">
        <f>D2159*20%</f>
        <v>7.184000000000001</v>
      </c>
      <c r="G2196" t="s">
        <v>57</v>
      </c>
    </row>
    <row r="2197" spans="1:7" ht="13.5" thickBot="1">
      <c r="A2197" s="9" t="s">
        <v>58</v>
      </c>
      <c r="B2197" s="106" t="s">
        <v>60</v>
      </c>
      <c r="C2197" s="106"/>
      <c r="D2197" s="107"/>
      <c r="E2197" s="15"/>
      <c r="F2197" s="33">
        <f>D2159*6%</f>
        <v>2.1552000000000002</v>
      </c>
      <c r="G2197" t="s">
        <v>57</v>
      </c>
    </row>
    <row r="2198" spans="1:7" ht="13.5" thickBot="1">
      <c r="A2198" s="11" t="s">
        <v>61</v>
      </c>
      <c r="B2198" s="34" t="s">
        <v>62</v>
      </c>
      <c r="C2198" s="34"/>
      <c r="D2198" s="35"/>
      <c r="E2198" s="15"/>
      <c r="F2198" s="33">
        <f>D2159*45%</f>
        <v>16.164</v>
      </c>
      <c r="G2198" t="s">
        <v>63</v>
      </c>
    </row>
    <row r="2199" spans="1:7" ht="13.5" thickBot="1">
      <c r="A2199" s="36"/>
      <c r="B2199" s="37" t="s">
        <v>64</v>
      </c>
      <c r="C2199" s="37"/>
      <c r="D2199" s="38"/>
      <c r="E2199" s="15"/>
      <c r="F2199" s="33">
        <f>D2159*20%</f>
        <v>7.184000000000001</v>
      </c>
      <c r="G2199" t="s">
        <v>65</v>
      </c>
    </row>
    <row r="2200" spans="1:7" ht="13.5" thickBot="1">
      <c r="A2200" s="9" t="s">
        <v>66</v>
      </c>
      <c r="B2200" s="32" t="s">
        <v>67</v>
      </c>
      <c r="C2200" s="39"/>
      <c r="D2200" s="10"/>
      <c r="E2200" s="15"/>
      <c r="F2200" s="40">
        <f>F2159*8.3%</f>
        <v>74.534</v>
      </c>
      <c r="G2200" t="s">
        <v>57</v>
      </c>
    </row>
    <row r="2201" spans="1:6" ht="13.5" thickBot="1">
      <c r="A2201" s="11" t="s">
        <v>66</v>
      </c>
      <c r="B2201" s="34" t="s">
        <v>68</v>
      </c>
      <c r="C2201" s="42"/>
      <c r="D2201" s="12"/>
      <c r="E2201" s="43"/>
      <c r="F2201" s="27"/>
    </row>
    <row r="2202" spans="1:7" ht="13.5" thickBot="1">
      <c r="A2202" s="15"/>
      <c r="B2202" s="44" t="s">
        <v>69</v>
      </c>
      <c r="C2202" s="45"/>
      <c r="D2202" s="16"/>
      <c r="E2202" s="15"/>
      <c r="F2202" s="46">
        <f>F2159*15%</f>
        <v>134.7</v>
      </c>
      <c r="G2202" t="s">
        <v>70</v>
      </c>
    </row>
    <row r="2203" spans="1:7" ht="13.5" thickBot="1">
      <c r="A2203" s="36"/>
      <c r="B2203" s="37" t="s">
        <v>71</v>
      </c>
      <c r="C2203" s="47"/>
      <c r="D2203" s="20"/>
      <c r="E2203" s="15"/>
      <c r="F2203" s="33">
        <f>F2159*20%</f>
        <v>179.60000000000002</v>
      </c>
      <c r="G2203" t="s">
        <v>70</v>
      </c>
    </row>
    <row r="2204" spans="1:7" ht="13.5" thickBot="1">
      <c r="A2204" s="9" t="s">
        <v>72</v>
      </c>
      <c r="B2204" s="48" t="s">
        <v>73</v>
      </c>
      <c r="C2204" s="42"/>
      <c r="D2204" s="12"/>
      <c r="E2204" s="15"/>
      <c r="F2204" s="46">
        <f>F2159*5%</f>
        <v>44.900000000000006</v>
      </c>
      <c r="G2204" t="s">
        <v>70</v>
      </c>
    </row>
    <row r="2205" spans="1:7" ht="13.5" thickBot="1">
      <c r="A2205" s="9" t="s">
        <v>74</v>
      </c>
      <c r="B2205" s="49" t="s">
        <v>75</v>
      </c>
      <c r="C2205" s="45"/>
      <c r="D2205" s="16"/>
      <c r="E2205" s="15"/>
      <c r="F2205" s="33">
        <f>F2159*10%</f>
        <v>89.80000000000001</v>
      </c>
      <c r="G2205" t="s">
        <v>70</v>
      </c>
    </row>
    <row r="2206" spans="1:7" ht="13.5" thickBot="1">
      <c r="A2206" s="9" t="s">
        <v>76</v>
      </c>
      <c r="B2206" s="49" t="s">
        <v>77</v>
      </c>
      <c r="C2206" s="45"/>
      <c r="D2206" s="16"/>
      <c r="E2206" s="15"/>
      <c r="F2206" s="33">
        <f>F2159*5%</f>
        <v>44.900000000000006</v>
      </c>
      <c r="G2206" t="s">
        <v>70</v>
      </c>
    </row>
    <row r="2207" spans="1:7" ht="13.5" thickBot="1">
      <c r="A2207" s="9" t="s">
        <v>78</v>
      </c>
      <c r="B2207" s="49" t="s">
        <v>79</v>
      </c>
      <c r="C2207" s="45"/>
      <c r="D2207" s="16"/>
      <c r="E2207" s="15"/>
      <c r="F2207" s="33">
        <f>F2159*25%</f>
        <v>224.5</v>
      </c>
      <c r="G2207" t="s">
        <v>70</v>
      </c>
    </row>
    <row r="2208" spans="1:7" ht="13.5" thickBot="1">
      <c r="A2208" s="9" t="s">
        <v>80</v>
      </c>
      <c r="B2208" s="49" t="s">
        <v>81</v>
      </c>
      <c r="C2208" s="45"/>
      <c r="D2208" s="16"/>
      <c r="E2208" s="15"/>
      <c r="F2208" s="33">
        <f>D2159*45%</f>
        <v>16.164</v>
      </c>
      <c r="G2208" t="s">
        <v>63</v>
      </c>
    </row>
    <row r="2209" spans="1:7" ht="13.5" thickBot="1">
      <c r="A2209" s="9" t="s">
        <v>82</v>
      </c>
      <c r="B2209" s="50" t="s">
        <v>83</v>
      </c>
      <c r="C2209" s="47"/>
      <c r="D2209" s="20"/>
      <c r="E2209" s="15"/>
      <c r="F2209" s="33">
        <f>F2159*5%</f>
        <v>44.900000000000006</v>
      </c>
      <c r="G2209" t="s">
        <v>70</v>
      </c>
    </row>
    <row r="2210" spans="1:7" ht="12.75">
      <c r="A2210" s="1"/>
      <c r="B2210" s="1"/>
      <c r="C2210" s="1"/>
      <c r="D2210" s="1"/>
      <c r="E2210" s="1"/>
      <c r="F2210" s="1"/>
      <c r="G2210" s="1"/>
    </row>
    <row r="2211" spans="1:7" ht="12.75">
      <c r="A2211" s="1"/>
      <c r="B2211" s="1"/>
      <c r="C2211" s="1"/>
      <c r="D2211" s="1"/>
      <c r="E2211" s="1"/>
      <c r="F2211" s="1"/>
      <c r="G2211" s="1"/>
    </row>
    <row r="2212" spans="1:7" ht="12.75">
      <c r="A2212" s="1"/>
      <c r="B2212" s="1"/>
      <c r="C2212" s="1"/>
      <c r="D2212" s="1"/>
      <c r="E2212" s="1"/>
      <c r="F2212" s="1"/>
      <c r="G2212" s="1"/>
    </row>
    <row r="2213" spans="1:7" ht="12.75">
      <c r="A2213" s="108" t="s">
        <v>0</v>
      </c>
      <c r="B2213" s="108"/>
      <c r="C2213" s="108"/>
      <c r="D2213" s="108"/>
      <c r="E2213" s="108"/>
      <c r="F2213" s="108"/>
      <c r="G2213" s="108"/>
    </row>
    <row r="2214" spans="1:7" ht="12.75">
      <c r="A2214" s="108" t="s">
        <v>117</v>
      </c>
      <c r="B2214" s="108"/>
      <c r="C2214" s="108"/>
      <c r="D2214" s="108"/>
      <c r="E2214" s="108"/>
      <c r="F2214" s="108"/>
      <c r="G2214" s="108"/>
    </row>
    <row r="2215" spans="1:7" ht="12.75">
      <c r="A2215" s="1"/>
      <c r="B2215" s="1"/>
      <c r="C2215" s="1"/>
      <c r="D2215" s="1"/>
      <c r="E2215" s="1"/>
      <c r="F2215" s="1"/>
      <c r="G2215" s="1"/>
    </row>
    <row r="2217" spans="1:6" ht="12.75">
      <c r="A2217" s="2" t="s">
        <v>1</v>
      </c>
      <c r="D2217" s="2" t="s">
        <v>2</v>
      </c>
      <c r="F2217" s="2" t="s">
        <v>3</v>
      </c>
    </row>
    <row r="2218" ht="13.5" thickBot="1">
      <c r="A2218" s="3"/>
    </row>
    <row r="2219" spans="1:6" ht="13.5" thickBot="1">
      <c r="A2219" s="109" t="s">
        <v>4</v>
      </c>
      <c r="B2219" s="107"/>
      <c r="C2219" s="6" t="s">
        <v>5</v>
      </c>
      <c r="D2219" s="7">
        <v>38.32</v>
      </c>
      <c r="E2219" s="8" t="s">
        <v>6</v>
      </c>
      <c r="F2219" s="7">
        <v>958</v>
      </c>
    </row>
    <row r="2220" spans="1:6" ht="13.5" thickBot="1">
      <c r="A2220" s="9" t="s">
        <v>7</v>
      </c>
      <c r="B2220" s="10"/>
      <c r="C2220" s="6" t="s">
        <v>8</v>
      </c>
      <c r="D2220" s="7">
        <f>F2220/25</f>
        <v>39.8528</v>
      </c>
      <c r="E2220" s="8" t="s">
        <v>9</v>
      </c>
      <c r="F2220" s="7">
        <f>F2219*1.04</f>
        <v>996.32</v>
      </c>
    </row>
    <row r="2221" spans="1:6" ht="13.5" thickBot="1">
      <c r="A2221" s="11" t="s">
        <v>10</v>
      </c>
      <c r="B2221" s="12"/>
      <c r="C2221" s="6" t="s">
        <v>11</v>
      </c>
      <c r="D2221" s="7">
        <f>F2221/25</f>
        <v>42.15200000000001</v>
      </c>
      <c r="E2221" s="8" t="s">
        <v>12</v>
      </c>
      <c r="F2221" s="7">
        <f>F2219*1.1</f>
        <v>1053.8000000000002</v>
      </c>
    </row>
    <row r="2222" spans="1:6" ht="13.5" thickBot="1">
      <c r="A2222" s="13" t="s">
        <v>13</v>
      </c>
      <c r="B2222" s="10"/>
      <c r="C2222" s="6" t="s">
        <v>14</v>
      </c>
      <c r="D2222" s="7">
        <f>F2222/25</f>
        <v>43.684799999999996</v>
      </c>
      <c r="E2222" s="8" t="s">
        <v>15</v>
      </c>
      <c r="F2222" s="7">
        <f>F2219*1.14</f>
        <v>1092.12</v>
      </c>
    </row>
    <row r="2223" spans="1:4" ht="12.75">
      <c r="A2223" s="11" t="s">
        <v>16</v>
      </c>
      <c r="B2223" s="12"/>
      <c r="D2223" s="14"/>
    </row>
    <row r="2224" spans="1:4" ht="12.75">
      <c r="A2224" s="15" t="s">
        <v>17</v>
      </c>
      <c r="B2224" s="16"/>
      <c r="D2224" s="17"/>
    </row>
    <row r="2225" spans="1:4" ht="13.5" thickBot="1">
      <c r="A2225" s="15" t="s">
        <v>18</v>
      </c>
      <c r="B2225" s="16"/>
      <c r="D2225" s="18"/>
    </row>
    <row r="2226" spans="1:6" ht="13.5" thickBot="1">
      <c r="A2226" s="19" t="s">
        <v>19</v>
      </c>
      <c r="B2226" s="20"/>
      <c r="C2226" s="21" t="s">
        <v>20</v>
      </c>
      <c r="D2226" s="7">
        <f>F2226/25</f>
        <v>45.21759999999999</v>
      </c>
      <c r="E2226" s="21" t="s">
        <v>21</v>
      </c>
      <c r="F2226" s="22">
        <f>F2219*1.18</f>
        <v>1130.4399999999998</v>
      </c>
    </row>
    <row r="2227" spans="1:6" ht="13.5" thickBot="1">
      <c r="A2227" s="23" t="s">
        <v>22</v>
      </c>
      <c r="B2227" s="12"/>
      <c r="C2227" s="21" t="s">
        <v>23</v>
      </c>
      <c r="D2227" s="7">
        <f>F2227/25</f>
        <v>46.7504</v>
      </c>
      <c r="E2227" s="21" t="s">
        <v>24</v>
      </c>
      <c r="F2227" s="7">
        <f>F2219*1.22</f>
        <v>1168.76</v>
      </c>
    </row>
    <row r="2228" spans="1:6" ht="13.5" thickBot="1">
      <c r="A2228" s="24" t="s">
        <v>25</v>
      </c>
      <c r="B2228" s="20"/>
      <c r="C2228" s="25"/>
      <c r="D2228" s="17"/>
      <c r="E2228" s="25"/>
      <c r="F2228" s="26"/>
    </row>
    <row r="2229" spans="1:6" ht="13.5" thickBot="1">
      <c r="A2229" s="23" t="s">
        <v>26</v>
      </c>
      <c r="B2229" s="12"/>
      <c r="C2229" s="21" t="s">
        <v>27</v>
      </c>
      <c r="D2229" s="7">
        <f>F2229/25</f>
        <v>48.283199999999994</v>
      </c>
      <c r="E2229" s="21" t="s">
        <v>28</v>
      </c>
      <c r="F2229" s="7">
        <f>F2219*1.26</f>
        <v>1207.08</v>
      </c>
    </row>
    <row r="2230" spans="1:6" ht="13.5" thickBot="1">
      <c r="A2230" s="24" t="s">
        <v>29</v>
      </c>
      <c r="B2230" s="20"/>
      <c r="C2230" s="25"/>
      <c r="D2230" s="27"/>
      <c r="E2230" s="25"/>
      <c r="F2230" s="26"/>
    </row>
    <row r="2231" spans="1:6" ht="13.5" thickBot="1">
      <c r="A2231" s="23" t="s">
        <v>30</v>
      </c>
      <c r="B2231" s="12"/>
      <c r="C2231" s="21" t="s">
        <v>31</v>
      </c>
      <c r="D2231" s="7">
        <f>F2231/25</f>
        <v>49.816</v>
      </c>
      <c r="E2231" s="21" t="s">
        <v>32</v>
      </c>
      <c r="F2231" s="7">
        <f>F2219*1.3</f>
        <v>1245.4</v>
      </c>
    </row>
    <row r="2232" spans="1:2" ht="12.75">
      <c r="A2232" s="28" t="s">
        <v>33</v>
      </c>
      <c r="B2232" s="16"/>
    </row>
    <row r="2233" spans="1:2" ht="13.5" thickBot="1">
      <c r="A2233" s="29" t="s">
        <v>34</v>
      </c>
      <c r="B2233" s="20"/>
    </row>
    <row r="2235" spans="1:2" ht="12.75">
      <c r="A2235" s="2" t="s">
        <v>35</v>
      </c>
      <c r="B2235" s="2"/>
    </row>
    <row r="2237" spans="1:6" ht="12.75">
      <c r="A2237" s="2" t="s">
        <v>36</v>
      </c>
      <c r="F2237" s="2" t="s">
        <v>37</v>
      </c>
    </row>
    <row r="2238" ht="13.5" thickBot="1"/>
    <row r="2239" spans="1:6" ht="13.5" thickBot="1">
      <c r="A2239" s="13" t="s">
        <v>38</v>
      </c>
      <c r="B2239" s="10"/>
      <c r="E2239" s="30" t="s">
        <v>39</v>
      </c>
      <c r="F2239" s="31">
        <v>958</v>
      </c>
    </row>
    <row r="2240" spans="1:6" ht="13.5" thickBot="1">
      <c r="A2240" s="13" t="s">
        <v>40</v>
      </c>
      <c r="B2240" s="10"/>
      <c r="E2240" s="30" t="s">
        <v>41</v>
      </c>
      <c r="F2240" s="31">
        <f>F2239*1.04</f>
        <v>996.32</v>
      </c>
    </row>
    <row r="2241" spans="1:6" ht="13.5" thickBot="1">
      <c r="A2241" s="13" t="s">
        <v>42</v>
      </c>
      <c r="B2241" s="10"/>
      <c r="E2241" s="30" t="s">
        <v>43</v>
      </c>
      <c r="F2241" s="31">
        <f>F2239*1.15</f>
        <v>1101.6999999999998</v>
      </c>
    </row>
    <row r="2242" spans="1:6" ht="13.5" thickBot="1">
      <c r="A2242" s="13" t="s">
        <v>44</v>
      </c>
      <c r="B2242" s="10"/>
      <c r="E2242" s="30" t="s">
        <v>45</v>
      </c>
      <c r="F2242" s="31">
        <f>F2239*1.2</f>
        <v>1149.6</v>
      </c>
    </row>
    <row r="2243" spans="1:6" ht="13.5" thickBot="1">
      <c r="A2243" s="13" t="s">
        <v>46</v>
      </c>
      <c r="B2243" s="10"/>
      <c r="E2243" s="30" t="s">
        <v>47</v>
      </c>
      <c r="F2243" s="31">
        <f>F2239*1.26</f>
        <v>1207.08</v>
      </c>
    </row>
    <row r="2244" spans="1:6" ht="13.5" thickBot="1">
      <c r="A2244" s="13" t="s">
        <v>48</v>
      </c>
      <c r="B2244" s="10"/>
      <c r="E2244" s="30" t="s">
        <v>49</v>
      </c>
      <c r="F2244" s="31">
        <f>F2239*1.3</f>
        <v>1245.4</v>
      </c>
    </row>
    <row r="2246" ht="12.75">
      <c r="A2246" t="s">
        <v>50</v>
      </c>
    </row>
    <row r="2247" ht="12.75">
      <c r="A2247" t="s">
        <v>118</v>
      </c>
    </row>
    <row r="2249" ht="12.75">
      <c r="A2249" s="2" t="s">
        <v>51</v>
      </c>
    </row>
    <row r="2251" ht="13.5" thickBot="1"/>
    <row r="2252" spans="1:7" ht="13.5" thickBot="1">
      <c r="A2252" s="9" t="s">
        <v>52</v>
      </c>
      <c r="B2252" s="106" t="s">
        <v>53</v>
      </c>
      <c r="C2252" s="106"/>
      <c r="D2252" s="107"/>
      <c r="E2252" s="15"/>
      <c r="F2252" s="33">
        <f>F2219*10%</f>
        <v>95.80000000000001</v>
      </c>
      <c r="G2252" t="s">
        <v>54</v>
      </c>
    </row>
    <row r="2253" spans="1:7" ht="13.5" thickBot="1">
      <c r="A2253" s="9" t="s">
        <v>55</v>
      </c>
      <c r="B2253" s="4" t="s">
        <v>56</v>
      </c>
      <c r="C2253" s="32"/>
      <c r="D2253" s="5"/>
      <c r="E2253" s="15"/>
      <c r="F2253" s="33">
        <f>D2219*6%</f>
        <v>2.2992</v>
      </c>
      <c r="G2253" t="s">
        <v>57</v>
      </c>
    </row>
    <row r="2254" spans="1:7" ht="13.5" thickBot="1">
      <c r="A2254" s="9" t="s">
        <v>58</v>
      </c>
      <c r="B2254" s="4" t="s">
        <v>59</v>
      </c>
      <c r="C2254" s="32"/>
      <c r="D2254" s="5"/>
      <c r="E2254" s="15"/>
      <c r="F2254" s="33">
        <f>D2219*20%</f>
        <v>7.664000000000001</v>
      </c>
      <c r="G2254" t="s">
        <v>57</v>
      </c>
    </row>
    <row r="2255" spans="1:7" ht="13.5" thickBot="1">
      <c r="A2255" s="9" t="s">
        <v>58</v>
      </c>
      <c r="B2255" s="106" t="s">
        <v>60</v>
      </c>
      <c r="C2255" s="106"/>
      <c r="D2255" s="107"/>
      <c r="E2255" s="15"/>
      <c r="F2255" s="33">
        <f>D2219*6%</f>
        <v>2.2992</v>
      </c>
      <c r="G2255" t="s">
        <v>57</v>
      </c>
    </row>
    <row r="2256" spans="1:7" ht="13.5" thickBot="1">
      <c r="A2256" s="11" t="s">
        <v>61</v>
      </c>
      <c r="B2256" s="34" t="s">
        <v>62</v>
      </c>
      <c r="C2256" s="34"/>
      <c r="D2256" s="35"/>
      <c r="E2256" s="15"/>
      <c r="F2256" s="33">
        <f>D2219*45%</f>
        <v>17.244</v>
      </c>
      <c r="G2256" t="s">
        <v>63</v>
      </c>
    </row>
    <row r="2257" spans="1:7" ht="13.5" thickBot="1">
      <c r="A2257" s="36"/>
      <c r="B2257" s="37" t="s">
        <v>64</v>
      </c>
      <c r="C2257" s="37"/>
      <c r="D2257" s="38"/>
      <c r="E2257" s="15"/>
      <c r="F2257" s="33">
        <f>D2219*20%</f>
        <v>7.664000000000001</v>
      </c>
      <c r="G2257" t="s">
        <v>65</v>
      </c>
    </row>
    <row r="2258" spans="1:7" ht="13.5" thickBot="1">
      <c r="A2258" s="9" t="s">
        <v>66</v>
      </c>
      <c r="B2258" s="32" t="s">
        <v>67</v>
      </c>
      <c r="C2258" s="39"/>
      <c r="D2258" s="10"/>
      <c r="E2258" s="15"/>
      <c r="F2258" s="40">
        <f>F2219*8.3%</f>
        <v>79.51400000000001</v>
      </c>
      <c r="G2258" t="s">
        <v>57</v>
      </c>
    </row>
    <row r="2259" spans="1:6" ht="13.5" thickBot="1">
      <c r="A2259" s="11" t="s">
        <v>66</v>
      </c>
      <c r="B2259" s="34" t="s">
        <v>68</v>
      </c>
      <c r="C2259" s="42"/>
      <c r="D2259" s="12"/>
      <c r="E2259" s="43"/>
      <c r="F2259" s="27"/>
    </row>
    <row r="2260" spans="1:7" ht="13.5" thickBot="1">
      <c r="A2260" s="15"/>
      <c r="B2260" s="44" t="s">
        <v>69</v>
      </c>
      <c r="C2260" s="45"/>
      <c r="D2260" s="16"/>
      <c r="E2260" s="15"/>
      <c r="F2260" s="46">
        <f>F2219*15%</f>
        <v>143.7</v>
      </c>
      <c r="G2260" t="s">
        <v>70</v>
      </c>
    </row>
    <row r="2261" spans="1:7" ht="13.5" thickBot="1">
      <c r="A2261" s="36"/>
      <c r="B2261" s="37" t="s">
        <v>71</v>
      </c>
      <c r="C2261" s="47"/>
      <c r="D2261" s="20"/>
      <c r="E2261" s="15"/>
      <c r="F2261" s="33">
        <f>F2219*20%</f>
        <v>191.60000000000002</v>
      </c>
      <c r="G2261" t="s">
        <v>70</v>
      </c>
    </row>
    <row r="2262" spans="1:7" ht="13.5" thickBot="1">
      <c r="A2262" s="9" t="s">
        <v>72</v>
      </c>
      <c r="B2262" s="48" t="s">
        <v>73</v>
      </c>
      <c r="C2262" s="42"/>
      <c r="D2262" s="12"/>
      <c r="E2262" s="15"/>
      <c r="F2262" s="46">
        <f>F2219*5%</f>
        <v>47.900000000000006</v>
      </c>
      <c r="G2262" t="s">
        <v>70</v>
      </c>
    </row>
    <row r="2263" spans="1:7" ht="13.5" thickBot="1">
      <c r="A2263" s="9" t="s">
        <v>74</v>
      </c>
      <c r="B2263" s="49" t="s">
        <v>75</v>
      </c>
      <c r="C2263" s="45"/>
      <c r="D2263" s="16"/>
      <c r="E2263" s="15"/>
      <c r="F2263" s="33">
        <f>F2219*10%</f>
        <v>95.80000000000001</v>
      </c>
      <c r="G2263" t="s">
        <v>70</v>
      </c>
    </row>
    <row r="2264" spans="1:7" ht="13.5" thickBot="1">
      <c r="A2264" s="9" t="s">
        <v>76</v>
      </c>
      <c r="B2264" s="49" t="s">
        <v>77</v>
      </c>
      <c r="C2264" s="45"/>
      <c r="D2264" s="16"/>
      <c r="E2264" s="15"/>
      <c r="F2264" s="33">
        <f>F2219*5%</f>
        <v>47.900000000000006</v>
      </c>
      <c r="G2264" t="s">
        <v>70</v>
      </c>
    </row>
    <row r="2265" spans="1:7" ht="13.5" thickBot="1">
      <c r="A2265" s="9" t="s">
        <v>78</v>
      </c>
      <c r="B2265" s="49" t="s">
        <v>79</v>
      </c>
      <c r="C2265" s="45"/>
      <c r="D2265" s="16"/>
      <c r="E2265" s="15"/>
      <c r="F2265" s="33">
        <f>F2219*25%</f>
        <v>239.5</v>
      </c>
      <c r="G2265" t="s">
        <v>70</v>
      </c>
    </row>
    <row r="2266" spans="1:7" ht="13.5" thickBot="1">
      <c r="A2266" s="9" t="s">
        <v>80</v>
      </c>
      <c r="B2266" s="49" t="s">
        <v>81</v>
      </c>
      <c r="C2266" s="45"/>
      <c r="D2266" s="16"/>
      <c r="E2266" s="15"/>
      <c r="F2266" s="33">
        <f>D2219*45%</f>
        <v>17.244</v>
      </c>
      <c r="G2266" t="s">
        <v>63</v>
      </c>
    </row>
    <row r="2267" spans="1:7" ht="13.5" thickBot="1">
      <c r="A2267" s="9" t="s">
        <v>82</v>
      </c>
      <c r="B2267" s="50" t="s">
        <v>83</v>
      </c>
      <c r="C2267" s="47"/>
      <c r="D2267" s="20"/>
      <c r="E2267" s="15"/>
      <c r="F2267" s="33">
        <f>F2219*5%</f>
        <v>47.900000000000006</v>
      </c>
      <c r="G2267" t="s">
        <v>70</v>
      </c>
    </row>
    <row r="2271" spans="1:7" ht="12.75">
      <c r="A2271" s="108" t="s">
        <v>0</v>
      </c>
      <c r="B2271" s="108"/>
      <c r="C2271" s="108"/>
      <c r="D2271" s="108"/>
      <c r="E2271" s="108"/>
      <c r="F2271" s="108"/>
      <c r="G2271" s="108"/>
    </row>
    <row r="2272" spans="1:7" ht="12.75">
      <c r="A2272" s="108" t="s">
        <v>124</v>
      </c>
      <c r="B2272" s="108"/>
      <c r="C2272" s="108"/>
      <c r="D2272" s="108"/>
      <c r="E2272" s="108"/>
      <c r="F2272" s="108"/>
      <c r="G2272" s="108"/>
    </row>
    <row r="2273" spans="1:7" ht="12.75">
      <c r="A2273" s="1"/>
      <c r="B2273" s="1"/>
      <c r="C2273" s="1"/>
      <c r="D2273" s="1"/>
      <c r="E2273" s="1"/>
      <c r="F2273" s="1"/>
      <c r="G2273" s="1"/>
    </row>
    <row r="2275" spans="1:6" ht="12.75">
      <c r="A2275" s="2" t="s">
        <v>1</v>
      </c>
      <c r="D2275" s="2" t="s">
        <v>2</v>
      </c>
      <c r="F2275" s="2" t="s">
        <v>3</v>
      </c>
    </row>
    <row r="2276" ht="13.5" thickBot="1">
      <c r="A2276" s="3"/>
    </row>
    <row r="2277" spans="1:6" ht="13.5" thickBot="1">
      <c r="A2277" s="109" t="s">
        <v>4</v>
      </c>
      <c r="B2277" s="107"/>
      <c r="C2277" s="6" t="s">
        <v>5</v>
      </c>
      <c r="D2277" s="7">
        <v>40.2</v>
      </c>
      <c r="E2277" s="8" t="s">
        <v>6</v>
      </c>
      <c r="F2277" s="7">
        <v>1005</v>
      </c>
    </row>
    <row r="2278" spans="1:6" ht="13.5" thickBot="1">
      <c r="A2278" s="9" t="s">
        <v>7</v>
      </c>
      <c r="B2278" s="10"/>
      <c r="C2278" s="6" t="s">
        <v>8</v>
      </c>
      <c r="D2278" s="7">
        <f>F2278/25</f>
        <v>41.808</v>
      </c>
      <c r="E2278" s="8" t="s">
        <v>9</v>
      </c>
      <c r="F2278" s="7">
        <f>F2277*1.04</f>
        <v>1045.2</v>
      </c>
    </row>
    <row r="2279" spans="1:6" ht="13.5" thickBot="1">
      <c r="A2279" s="11" t="s">
        <v>10</v>
      </c>
      <c r="B2279" s="12"/>
      <c r="C2279" s="6" t="s">
        <v>11</v>
      </c>
      <c r="D2279" s="7">
        <f>F2279/25</f>
        <v>44.22</v>
      </c>
      <c r="E2279" s="8" t="s">
        <v>12</v>
      </c>
      <c r="F2279" s="7">
        <f>F2277*1.1</f>
        <v>1105.5</v>
      </c>
    </row>
    <row r="2280" spans="1:6" ht="13.5" thickBot="1">
      <c r="A2280" s="13" t="s">
        <v>13</v>
      </c>
      <c r="B2280" s="10"/>
      <c r="C2280" s="6" t="s">
        <v>14</v>
      </c>
      <c r="D2280" s="7">
        <f>F2280/25</f>
        <v>45.827999999999996</v>
      </c>
      <c r="E2280" s="8" t="s">
        <v>15</v>
      </c>
      <c r="F2280" s="7">
        <f>F2277*1.14</f>
        <v>1145.6999999999998</v>
      </c>
    </row>
    <row r="2281" spans="1:4" ht="12.75">
      <c r="A2281" s="11" t="s">
        <v>16</v>
      </c>
      <c r="B2281" s="12"/>
      <c r="D2281" s="14"/>
    </row>
    <row r="2282" spans="1:4" ht="12.75">
      <c r="A2282" s="15" t="s">
        <v>17</v>
      </c>
      <c r="B2282" s="16"/>
      <c r="D2282" s="17"/>
    </row>
    <row r="2283" spans="1:4" ht="13.5" thickBot="1">
      <c r="A2283" s="15" t="s">
        <v>18</v>
      </c>
      <c r="B2283" s="16"/>
      <c r="D2283" s="18"/>
    </row>
    <row r="2284" spans="1:6" ht="13.5" thickBot="1">
      <c r="A2284" s="19" t="s">
        <v>19</v>
      </c>
      <c r="B2284" s="20"/>
      <c r="C2284" s="21" t="s">
        <v>20</v>
      </c>
      <c r="D2284" s="7">
        <f>F2284/25</f>
        <v>47.43599999999999</v>
      </c>
      <c r="E2284" s="21" t="s">
        <v>21</v>
      </c>
      <c r="F2284" s="22">
        <f>F2277*1.18</f>
        <v>1185.8999999999999</v>
      </c>
    </row>
    <row r="2285" spans="1:6" ht="13.5" thickBot="1">
      <c r="A2285" s="23" t="s">
        <v>22</v>
      </c>
      <c r="B2285" s="12"/>
      <c r="C2285" s="21" t="s">
        <v>23</v>
      </c>
      <c r="D2285" s="7">
        <f>F2285/25</f>
        <v>49.044</v>
      </c>
      <c r="E2285" s="21" t="s">
        <v>24</v>
      </c>
      <c r="F2285" s="7">
        <f>F2277*1.22</f>
        <v>1226.1</v>
      </c>
    </row>
    <row r="2286" spans="1:6" ht="13.5" thickBot="1">
      <c r="A2286" s="24" t="s">
        <v>25</v>
      </c>
      <c r="B2286" s="20"/>
      <c r="C2286" s="25"/>
      <c r="D2286" s="17"/>
      <c r="E2286" s="25"/>
      <c r="F2286" s="26"/>
    </row>
    <row r="2287" spans="1:6" ht="13.5" thickBot="1">
      <c r="A2287" s="23" t="s">
        <v>26</v>
      </c>
      <c r="B2287" s="12"/>
      <c r="C2287" s="21" t="s">
        <v>27</v>
      </c>
      <c r="D2287" s="7">
        <f>F2287/25</f>
        <v>50.652</v>
      </c>
      <c r="E2287" s="21" t="s">
        <v>28</v>
      </c>
      <c r="F2287" s="7">
        <f>F2277*1.26</f>
        <v>1266.3</v>
      </c>
    </row>
    <row r="2288" spans="1:6" ht="13.5" thickBot="1">
      <c r="A2288" s="24" t="s">
        <v>29</v>
      </c>
      <c r="B2288" s="20"/>
      <c r="C2288" s="25"/>
      <c r="D2288" s="27"/>
      <c r="E2288" s="25"/>
      <c r="F2288" s="26"/>
    </row>
    <row r="2289" spans="1:6" ht="13.5" thickBot="1">
      <c r="A2289" s="23" t="s">
        <v>30</v>
      </c>
      <c r="B2289" s="12"/>
      <c r="C2289" s="21" t="s">
        <v>31</v>
      </c>
      <c r="D2289" s="7">
        <f>F2289/25</f>
        <v>52.26</v>
      </c>
      <c r="E2289" s="21" t="s">
        <v>32</v>
      </c>
      <c r="F2289" s="7">
        <f>F2277*1.3</f>
        <v>1306.5</v>
      </c>
    </row>
    <row r="2290" spans="1:2" ht="12.75">
      <c r="A2290" s="28" t="s">
        <v>33</v>
      </c>
      <c r="B2290" s="16"/>
    </row>
    <row r="2291" spans="1:2" ht="13.5" thickBot="1">
      <c r="A2291" s="29" t="s">
        <v>34</v>
      </c>
      <c r="B2291" s="20"/>
    </row>
    <row r="2293" spans="1:2" ht="12.75">
      <c r="A2293" s="2" t="s">
        <v>35</v>
      </c>
      <c r="B2293" s="2"/>
    </row>
    <row r="2295" spans="1:6" ht="12.75">
      <c r="A2295" s="2" t="s">
        <v>36</v>
      </c>
      <c r="F2295" s="2" t="s">
        <v>37</v>
      </c>
    </row>
    <row r="2296" ht="13.5" thickBot="1"/>
    <row r="2297" spans="1:6" ht="13.5" thickBot="1">
      <c r="A2297" s="13" t="s">
        <v>38</v>
      </c>
      <c r="B2297" s="10"/>
      <c r="E2297" s="30" t="s">
        <v>39</v>
      </c>
      <c r="F2297" s="31">
        <v>1005</v>
      </c>
    </row>
    <row r="2298" spans="1:6" ht="13.5" thickBot="1">
      <c r="A2298" s="13" t="s">
        <v>40</v>
      </c>
      <c r="B2298" s="10"/>
      <c r="E2298" s="30" t="s">
        <v>41</v>
      </c>
      <c r="F2298" s="31">
        <f>F2297*1.04</f>
        <v>1045.2</v>
      </c>
    </row>
    <row r="2299" spans="1:6" ht="13.5" thickBot="1">
      <c r="A2299" s="13" t="s">
        <v>42</v>
      </c>
      <c r="B2299" s="10"/>
      <c r="E2299" s="30" t="s">
        <v>43</v>
      </c>
      <c r="F2299" s="31">
        <f>F2297*1.15</f>
        <v>1155.75</v>
      </c>
    </row>
    <row r="2300" spans="1:6" ht="13.5" thickBot="1">
      <c r="A2300" s="13" t="s">
        <v>44</v>
      </c>
      <c r="B2300" s="10"/>
      <c r="E2300" s="30" t="s">
        <v>45</v>
      </c>
      <c r="F2300" s="31">
        <f>F2297*1.2</f>
        <v>1206</v>
      </c>
    </row>
    <row r="2301" spans="1:6" ht="13.5" thickBot="1">
      <c r="A2301" s="13" t="s">
        <v>46</v>
      </c>
      <c r="B2301" s="10"/>
      <c r="E2301" s="30" t="s">
        <v>47</v>
      </c>
      <c r="F2301" s="31">
        <f>F2297*1.26</f>
        <v>1266.3</v>
      </c>
    </row>
    <row r="2302" spans="1:6" ht="13.5" thickBot="1">
      <c r="A2302" s="13" t="s">
        <v>48</v>
      </c>
      <c r="B2302" s="10"/>
      <c r="E2302" s="30" t="s">
        <v>49</v>
      </c>
      <c r="F2302" s="31">
        <f>F2297*1.3</f>
        <v>1306.5</v>
      </c>
    </row>
    <row r="2304" ht="12.75">
      <c r="A2304" t="s">
        <v>50</v>
      </c>
    </row>
    <row r="2305" ht="12.75">
      <c r="A2305" t="s">
        <v>125</v>
      </c>
    </row>
    <row r="2306" ht="12.75">
      <c r="A2306" t="s">
        <v>126</v>
      </c>
    </row>
    <row r="2307" ht="12.75">
      <c r="A2307" t="s">
        <v>127</v>
      </c>
    </row>
    <row r="2309" ht="12.75">
      <c r="A2309" s="2" t="s">
        <v>51</v>
      </c>
    </row>
    <row r="2311" ht="13.5" thickBot="1"/>
    <row r="2312" spans="1:7" ht="13.5" thickBot="1">
      <c r="A2312" s="9" t="s">
        <v>52</v>
      </c>
      <c r="B2312" s="106" t="s">
        <v>53</v>
      </c>
      <c r="C2312" s="106"/>
      <c r="D2312" s="107"/>
      <c r="E2312" s="15"/>
      <c r="F2312" s="33">
        <f>F2277*10%</f>
        <v>100.5</v>
      </c>
      <c r="G2312" t="s">
        <v>54</v>
      </c>
    </row>
    <row r="2313" spans="1:7" ht="13.5" thickBot="1">
      <c r="A2313" s="9" t="s">
        <v>55</v>
      </c>
      <c r="B2313" s="4" t="s">
        <v>56</v>
      </c>
      <c r="C2313" s="32"/>
      <c r="D2313" s="5"/>
      <c r="E2313" s="15"/>
      <c r="F2313" s="33">
        <f>D2277*6%</f>
        <v>2.412</v>
      </c>
      <c r="G2313" t="s">
        <v>57</v>
      </c>
    </row>
    <row r="2314" spans="1:7" ht="13.5" thickBot="1">
      <c r="A2314" s="9" t="s">
        <v>58</v>
      </c>
      <c r="B2314" s="4" t="s">
        <v>59</v>
      </c>
      <c r="C2314" s="32"/>
      <c r="D2314" s="5"/>
      <c r="E2314" s="15"/>
      <c r="F2314" s="33">
        <f>D2277*20%</f>
        <v>8.040000000000001</v>
      </c>
      <c r="G2314" t="s">
        <v>57</v>
      </c>
    </row>
    <row r="2315" spans="1:7" ht="13.5" thickBot="1">
      <c r="A2315" s="9" t="s">
        <v>58</v>
      </c>
      <c r="B2315" s="106" t="s">
        <v>60</v>
      </c>
      <c r="C2315" s="106"/>
      <c r="D2315" s="107"/>
      <c r="E2315" s="15"/>
      <c r="F2315" s="33">
        <f>D2277*6%</f>
        <v>2.412</v>
      </c>
      <c r="G2315" t="s">
        <v>57</v>
      </c>
    </row>
    <row r="2316" spans="1:7" ht="13.5" thickBot="1">
      <c r="A2316" s="11" t="s">
        <v>61</v>
      </c>
      <c r="B2316" s="34" t="s">
        <v>62</v>
      </c>
      <c r="C2316" s="34"/>
      <c r="D2316" s="35"/>
      <c r="E2316" s="15"/>
      <c r="F2316" s="33">
        <f>D2277*45%</f>
        <v>18.090000000000003</v>
      </c>
      <c r="G2316" t="s">
        <v>63</v>
      </c>
    </row>
    <row r="2317" spans="1:7" ht="13.5" thickBot="1">
      <c r="A2317" s="36"/>
      <c r="B2317" s="37" t="s">
        <v>64</v>
      </c>
      <c r="C2317" s="37"/>
      <c r="D2317" s="38"/>
      <c r="E2317" s="15"/>
      <c r="F2317" s="33">
        <f>D2277*20%</f>
        <v>8.040000000000001</v>
      </c>
      <c r="G2317" t="s">
        <v>65</v>
      </c>
    </row>
    <row r="2318" spans="1:7" ht="13.5" thickBot="1">
      <c r="A2318" s="9" t="s">
        <v>66</v>
      </c>
      <c r="B2318" s="32" t="s">
        <v>67</v>
      </c>
      <c r="C2318" s="39"/>
      <c r="D2318" s="10"/>
      <c r="E2318" s="15"/>
      <c r="F2318" s="40">
        <f>F2277*8.3%</f>
        <v>83.415</v>
      </c>
      <c r="G2318" t="s">
        <v>57</v>
      </c>
    </row>
    <row r="2319" spans="1:6" ht="13.5" thickBot="1">
      <c r="A2319" s="11" t="s">
        <v>66</v>
      </c>
      <c r="B2319" s="34" t="s">
        <v>68</v>
      </c>
      <c r="C2319" s="42"/>
      <c r="D2319" s="12"/>
      <c r="E2319" s="43"/>
      <c r="F2319" s="27"/>
    </row>
    <row r="2320" spans="1:7" ht="13.5" thickBot="1">
      <c r="A2320" s="15"/>
      <c r="B2320" s="44" t="s">
        <v>69</v>
      </c>
      <c r="C2320" s="45"/>
      <c r="D2320" s="16"/>
      <c r="E2320" s="15"/>
      <c r="F2320" s="46">
        <f>F2277*15%</f>
        <v>150.75</v>
      </c>
      <c r="G2320" t="s">
        <v>70</v>
      </c>
    </row>
    <row r="2321" spans="1:7" ht="13.5" thickBot="1">
      <c r="A2321" s="36"/>
      <c r="B2321" s="37" t="s">
        <v>71</v>
      </c>
      <c r="C2321" s="47"/>
      <c r="D2321" s="20"/>
      <c r="E2321" s="15"/>
      <c r="F2321" s="33">
        <f>F2277*20%</f>
        <v>201</v>
      </c>
      <c r="G2321" t="s">
        <v>70</v>
      </c>
    </row>
    <row r="2322" spans="1:7" ht="13.5" thickBot="1">
      <c r="A2322" s="9" t="s">
        <v>72</v>
      </c>
      <c r="B2322" s="48" t="s">
        <v>73</v>
      </c>
      <c r="C2322" s="42"/>
      <c r="D2322" s="12"/>
      <c r="E2322" s="15"/>
      <c r="F2322" s="46">
        <f>F2277*5%</f>
        <v>50.25</v>
      </c>
      <c r="G2322" t="s">
        <v>70</v>
      </c>
    </row>
    <row r="2323" spans="1:7" ht="13.5" thickBot="1">
      <c r="A2323" s="9" t="s">
        <v>74</v>
      </c>
      <c r="B2323" s="49" t="s">
        <v>75</v>
      </c>
      <c r="C2323" s="45"/>
      <c r="D2323" s="16"/>
      <c r="E2323" s="15"/>
      <c r="F2323" s="33">
        <f>F2277*10%</f>
        <v>100.5</v>
      </c>
      <c r="G2323" t="s">
        <v>70</v>
      </c>
    </row>
    <row r="2324" spans="1:7" ht="13.5" thickBot="1">
      <c r="A2324" s="9" t="s">
        <v>76</v>
      </c>
      <c r="B2324" s="49" t="s">
        <v>77</v>
      </c>
      <c r="C2324" s="45"/>
      <c r="D2324" s="16"/>
      <c r="E2324" s="15"/>
      <c r="F2324" s="33">
        <f>F2277*5%</f>
        <v>50.25</v>
      </c>
      <c r="G2324" t="s">
        <v>70</v>
      </c>
    </row>
    <row r="2325" spans="1:7" ht="13.5" thickBot="1">
      <c r="A2325" s="9" t="s">
        <v>78</v>
      </c>
      <c r="B2325" s="49" t="s">
        <v>79</v>
      </c>
      <c r="C2325" s="45"/>
      <c r="D2325" s="16"/>
      <c r="E2325" s="15"/>
      <c r="F2325" s="33">
        <f>F2277*25%</f>
        <v>251.25</v>
      </c>
      <c r="G2325" t="s">
        <v>70</v>
      </c>
    </row>
    <row r="2326" spans="1:7" ht="13.5" thickBot="1">
      <c r="A2326" s="9" t="s">
        <v>80</v>
      </c>
      <c r="B2326" s="49" t="s">
        <v>81</v>
      </c>
      <c r="C2326" s="45"/>
      <c r="D2326" s="16"/>
      <c r="E2326" s="15"/>
      <c r="F2326" s="33">
        <f>D2277*45%</f>
        <v>18.090000000000003</v>
      </c>
      <c r="G2326" t="s">
        <v>63</v>
      </c>
    </row>
    <row r="2327" spans="1:7" ht="13.5" thickBot="1">
      <c r="A2327" s="9" t="s">
        <v>82</v>
      </c>
      <c r="B2327" s="50" t="s">
        <v>83</v>
      </c>
      <c r="C2327" s="47"/>
      <c r="D2327" s="20"/>
      <c r="E2327" s="15"/>
      <c r="F2327" s="33">
        <f>F2277*5%</f>
        <v>50.25</v>
      </c>
      <c r="G2327" t="s">
        <v>70</v>
      </c>
    </row>
    <row r="2331" spans="1:7" ht="12.75">
      <c r="A2331" s="108" t="s">
        <v>0</v>
      </c>
      <c r="B2331" s="108"/>
      <c r="C2331" s="108"/>
      <c r="D2331" s="108"/>
      <c r="E2331" s="108"/>
      <c r="F2331" s="108"/>
      <c r="G2331" s="108"/>
    </row>
    <row r="2332" spans="1:7" ht="12.75">
      <c r="A2332" s="108" t="s">
        <v>120</v>
      </c>
      <c r="B2332" s="108"/>
      <c r="C2332" s="108"/>
      <c r="D2332" s="108"/>
      <c r="E2332" s="108"/>
      <c r="F2332" s="108"/>
      <c r="G2332" s="108"/>
    </row>
    <row r="2333" spans="1:7" ht="12.75">
      <c r="A2333" s="1"/>
      <c r="B2333" s="1"/>
      <c r="C2333" s="1"/>
      <c r="D2333" s="1"/>
      <c r="E2333" s="1"/>
      <c r="F2333" s="1"/>
      <c r="G2333" s="1"/>
    </row>
    <row r="2335" spans="1:6" ht="12.75">
      <c r="A2335" s="2" t="s">
        <v>1</v>
      </c>
      <c r="D2335" s="2" t="s">
        <v>2</v>
      </c>
      <c r="F2335" s="2" t="s">
        <v>3</v>
      </c>
    </row>
    <row r="2336" ht="13.5" thickBot="1">
      <c r="A2336" s="3"/>
    </row>
    <row r="2337" spans="1:6" ht="13.5" thickBot="1">
      <c r="A2337" s="109" t="s">
        <v>4</v>
      </c>
      <c r="B2337" s="107"/>
      <c r="C2337" s="6" t="s">
        <v>5</v>
      </c>
      <c r="D2337" s="7">
        <v>42.16</v>
      </c>
      <c r="E2337" s="8" t="s">
        <v>6</v>
      </c>
      <c r="F2337" s="7">
        <v>1054</v>
      </c>
    </row>
    <row r="2338" spans="1:6" ht="13.5" thickBot="1">
      <c r="A2338" s="9" t="s">
        <v>7</v>
      </c>
      <c r="B2338" s="10"/>
      <c r="C2338" s="6" t="s">
        <v>8</v>
      </c>
      <c r="D2338" s="7">
        <f>F2338/25</f>
        <v>43.8464</v>
      </c>
      <c r="E2338" s="8" t="s">
        <v>9</v>
      </c>
      <c r="F2338" s="7">
        <f>F2337*1.04</f>
        <v>1096.16</v>
      </c>
    </row>
    <row r="2339" spans="1:6" ht="13.5" thickBot="1">
      <c r="A2339" s="11" t="s">
        <v>10</v>
      </c>
      <c r="B2339" s="12"/>
      <c r="C2339" s="6" t="s">
        <v>11</v>
      </c>
      <c r="D2339" s="7">
        <f>F2339/25</f>
        <v>46.376000000000005</v>
      </c>
      <c r="E2339" s="8" t="s">
        <v>12</v>
      </c>
      <c r="F2339" s="7">
        <f>F2337*1.1</f>
        <v>1159.4</v>
      </c>
    </row>
    <row r="2340" spans="1:6" ht="13.5" thickBot="1">
      <c r="A2340" s="13" t="s">
        <v>13</v>
      </c>
      <c r="B2340" s="10"/>
      <c r="C2340" s="6" t="s">
        <v>14</v>
      </c>
      <c r="D2340" s="7">
        <f>F2340/25</f>
        <v>48.0624</v>
      </c>
      <c r="E2340" s="8" t="s">
        <v>15</v>
      </c>
      <c r="F2340" s="7">
        <f>F2337*1.14</f>
        <v>1201.56</v>
      </c>
    </row>
    <row r="2341" spans="1:4" ht="12.75">
      <c r="A2341" s="11" t="s">
        <v>16</v>
      </c>
      <c r="B2341" s="12"/>
      <c r="D2341" s="14"/>
    </row>
    <row r="2342" spans="1:4" ht="12.75">
      <c r="A2342" s="15" t="s">
        <v>17</v>
      </c>
      <c r="B2342" s="16"/>
      <c r="D2342" s="17"/>
    </row>
    <row r="2343" spans="1:4" ht="13.5" thickBot="1">
      <c r="A2343" s="15" t="s">
        <v>18</v>
      </c>
      <c r="B2343" s="16"/>
      <c r="D2343" s="18"/>
    </row>
    <row r="2344" spans="1:6" ht="13.5" thickBot="1">
      <c r="A2344" s="19" t="s">
        <v>19</v>
      </c>
      <c r="B2344" s="20"/>
      <c r="C2344" s="21" t="s">
        <v>20</v>
      </c>
      <c r="D2344" s="7">
        <f>F2344/25</f>
        <v>49.7488</v>
      </c>
      <c r="E2344" s="21" t="s">
        <v>21</v>
      </c>
      <c r="F2344" s="22">
        <f>F2337*1.18</f>
        <v>1243.72</v>
      </c>
    </row>
    <row r="2345" spans="1:6" ht="13.5" thickBot="1">
      <c r="A2345" s="23" t="s">
        <v>22</v>
      </c>
      <c r="B2345" s="12"/>
      <c r="C2345" s="21" t="s">
        <v>23</v>
      </c>
      <c r="D2345" s="7">
        <f>F2345/25</f>
        <v>51.435199999999995</v>
      </c>
      <c r="E2345" s="21" t="s">
        <v>24</v>
      </c>
      <c r="F2345" s="7">
        <f>F2337*1.22</f>
        <v>1285.8799999999999</v>
      </c>
    </row>
    <row r="2346" spans="1:6" ht="13.5" thickBot="1">
      <c r="A2346" s="24" t="s">
        <v>25</v>
      </c>
      <c r="B2346" s="20"/>
      <c r="C2346" s="25"/>
      <c r="D2346" s="17"/>
      <c r="E2346" s="25"/>
      <c r="F2346" s="26"/>
    </row>
    <row r="2347" spans="1:6" ht="13.5" thickBot="1">
      <c r="A2347" s="23" t="s">
        <v>26</v>
      </c>
      <c r="B2347" s="12"/>
      <c r="C2347" s="21" t="s">
        <v>27</v>
      </c>
      <c r="D2347" s="7">
        <f>F2347/25</f>
        <v>53.1216</v>
      </c>
      <c r="E2347" s="21" t="s">
        <v>28</v>
      </c>
      <c r="F2347" s="7">
        <f>F2337*1.26</f>
        <v>1328.04</v>
      </c>
    </row>
    <row r="2348" spans="1:6" ht="13.5" thickBot="1">
      <c r="A2348" s="24" t="s">
        <v>29</v>
      </c>
      <c r="B2348" s="20"/>
      <c r="C2348" s="25"/>
      <c r="D2348" s="27"/>
      <c r="E2348" s="25"/>
      <c r="F2348" s="26"/>
    </row>
    <row r="2349" spans="1:6" ht="13.5" thickBot="1">
      <c r="A2349" s="23" t="s">
        <v>30</v>
      </c>
      <c r="B2349" s="12"/>
      <c r="C2349" s="21" t="s">
        <v>31</v>
      </c>
      <c r="D2349" s="7">
        <f>F2349/25</f>
        <v>54.808</v>
      </c>
      <c r="E2349" s="21" t="s">
        <v>32</v>
      </c>
      <c r="F2349" s="7">
        <f>F2337*1.3</f>
        <v>1370.2</v>
      </c>
    </row>
    <row r="2350" spans="1:2" ht="12.75">
      <c r="A2350" s="28" t="s">
        <v>33</v>
      </c>
      <c r="B2350" s="16"/>
    </row>
    <row r="2351" spans="1:2" ht="13.5" thickBot="1">
      <c r="A2351" s="29" t="s">
        <v>34</v>
      </c>
      <c r="B2351" s="20"/>
    </row>
    <row r="2353" spans="1:2" ht="12.75">
      <c r="A2353" s="2" t="s">
        <v>35</v>
      </c>
      <c r="B2353" s="2"/>
    </row>
    <row r="2355" spans="1:6" ht="12.75">
      <c r="A2355" s="2" t="s">
        <v>36</v>
      </c>
      <c r="F2355" s="2" t="s">
        <v>37</v>
      </c>
    </row>
    <row r="2356" ht="13.5" thickBot="1"/>
    <row r="2357" spans="1:6" ht="13.5" thickBot="1">
      <c r="A2357" s="13" t="s">
        <v>38</v>
      </c>
      <c r="B2357" s="10"/>
      <c r="E2357" s="30" t="s">
        <v>39</v>
      </c>
      <c r="F2357" s="31">
        <v>1054</v>
      </c>
    </row>
    <row r="2358" spans="1:6" ht="13.5" thickBot="1">
      <c r="A2358" s="13" t="s">
        <v>40</v>
      </c>
      <c r="B2358" s="10"/>
      <c r="E2358" s="30" t="s">
        <v>41</v>
      </c>
      <c r="F2358" s="31">
        <f>F2357*1.04</f>
        <v>1096.16</v>
      </c>
    </row>
    <row r="2359" spans="1:6" ht="13.5" thickBot="1">
      <c r="A2359" s="13" t="s">
        <v>42</v>
      </c>
      <c r="B2359" s="10"/>
      <c r="E2359" s="30" t="s">
        <v>43</v>
      </c>
      <c r="F2359" s="31">
        <f>F2357*1.15</f>
        <v>1212.1</v>
      </c>
    </row>
    <row r="2360" spans="1:6" ht="13.5" thickBot="1">
      <c r="A2360" s="13" t="s">
        <v>44</v>
      </c>
      <c r="B2360" s="10"/>
      <c r="E2360" s="30" t="s">
        <v>45</v>
      </c>
      <c r="F2360" s="31">
        <f>F2357*1.2</f>
        <v>1264.8</v>
      </c>
    </row>
    <row r="2361" spans="1:6" ht="13.5" thickBot="1">
      <c r="A2361" s="13" t="s">
        <v>46</v>
      </c>
      <c r="B2361" s="10"/>
      <c r="E2361" s="30" t="s">
        <v>47</v>
      </c>
      <c r="F2361" s="31">
        <f>F2357*1.26</f>
        <v>1328.04</v>
      </c>
    </row>
    <row r="2362" spans="1:6" ht="13.5" thickBot="1">
      <c r="A2362" s="13" t="s">
        <v>48</v>
      </c>
      <c r="B2362" s="10"/>
      <c r="E2362" s="30" t="s">
        <v>49</v>
      </c>
      <c r="F2362" s="31">
        <f>F2357*1.3</f>
        <v>1370.2</v>
      </c>
    </row>
    <row r="2364" ht="12.75">
      <c r="A2364" t="s">
        <v>50</v>
      </c>
    </row>
    <row r="2365" ht="12.75">
      <c r="A2365" t="s">
        <v>121</v>
      </c>
    </row>
    <row r="2366" ht="12.75">
      <c r="A2366" t="s">
        <v>123</v>
      </c>
    </row>
    <row r="2367" ht="12.75">
      <c r="A2367" t="s">
        <v>122</v>
      </c>
    </row>
    <row r="2369" ht="12.75">
      <c r="A2369" s="2" t="s">
        <v>51</v>
      </c>
    </row>
    <row r="2371" ht="13.5" thickBot="1"/>
    <row r="2372" spans="1:7" ht="13.5" thickBot="1">
      <c r="A2372" s="9" t="s">
        <v>52</v>
      </c>
      <c r="B2372" s="106" t="s">
        <v>53</v>
      </c>
      <c r="C2372" s="106"/>
      <c r="D2372" s="107"/>
      <c r="E2372" s="15"/>
      <c r="F2372" s="33">
        <f>F2337*10%</f>
        <v>105.4</v>
      </c>
      <c r="G2372" t="s">
        <v>54</v>
      </c>
    </row>
    <row r="2373" spans="1:7" ht="13.5" thickBot="1">
      <c r="A2373" s="9" t="s">
        <v>55</v>
      </c>
      <c r="B2373" s="4" t="s">
        <v>56</v>
      </c>
      <c r="C2373" s="32"/>
      <c r="D2373" s="5"/>
      <c r="E2373" s="15"/>
      <c r="F2373" s="33">
        <f>D2337*6%</f>
        <v>2.5296</v>
      </c>
      <c r="G2373" t="s">
        <v>57</v>
      </c>
    </row>
    <row r="2374" spans="1:7" ht="13.5" thickBot="1">
      <c r="A2374" s="9" t="s">
        <v>58</v>
      </c>
      <c r="B2374" s="4" t="s">
        <v>59</v>
      </c>
      <c r="C2374" s="32"/>
      <c r="D2374" s="5"/>
      <c r="E2374" s="15"/>
      <c r="F2374" s="33">
        <f>D2337*20%</f>
        <v>8.432</v>
      </c>
      <c r="G2374" t="s">
        <v>57</v>
      </c>
    </row>
    <row r="2375" spans="1:7" ht="13.5" thickBot="1">
      <c r="A2375" s="9" t="s">
        <v>58</v>
      </c>
      <c r="B2375" s="106" t="s">
        <v>60</v>
      </c>
      <c r="C2375" s="106"/>
      <c r="D2375" s="107"/>
      <c r="E2375" s="15"/>
      <c r="F2375" s="33">
        <f>D2337*6%</f>
        <v>2.5296</v>
      </c>
      <c r="G2375" t="s">
        <v>57</v>
      </c>
    </row>
    <row r="2376" spans="1:7" ht="13.5" thickBot="1">
      <c r="A2376" s="11" t="s">
        <v>61</v>
      </c>
      <c r="B2376" s="34" t="s">
        <v>62</v>
      </c>
      <c r="C2376" s="34"/>
      <c r="D2376" s="35"/>
      <c r="E2376" s="15"/>
      <c r="F2376" s="33">
        <f>D2337*45%</f>
        <v>18.971999999999998</v>
      </c>
      <c r="G2376" t="s">
        <v>63</v>
      </c>
    </row>
    <row r="2377" spans="1:7" ht="13.5" thickBot="1">
      <c r="A2377" s="36"/>
      <c r="B2377" s="37" t="s">
        <v>64</v>
      </c>
      <c r="C2377" s="37"/>
      <c r="D2377" s="38"/>
      <c r="E2377" s="15"/>
      <c r="F2377" s="33">
        <f>D2337*20%</f>
        <v>8.432</v>
      </c>
      <c r="G2377" t="s">
        <v>65</v>
      </c>
    </row>
    <row r="2378" spans="1:7" ht="13.5" thickBot="1">
      <c r="A2378" s="9" t="s">
        <v>66</v>
      </c>
      <c r="B2378" s="32" t="s">
        <v>67</v>
      </c>
      <c r="C2378" s="39"/>
      <c r="D2378" s="10"/>
      <c r="E2378" s="15"/>
      <c r="F2378" s="40">
        <f>F2337*8.3%</f>
        <v>87.482</v>
      </c>
      <c r="G2378" t="s">
        <v>57</v>
      </c>
    </row>
    <row r="2379" spans="1:6" ht="13.5" thickBot="1">
      <c r="A2379" s="11" t="s">
        <v>66</v>
      </c>
      <c r="B2379" s="34" t="s">
        <v>68</v>
      </c>
      <c r="C2379" s="42"/>
      <c r="D2379" s="12"/>
      <c r="E2379" s="43"/>
      <c r="F2379" s="27"/>
    </row>
    <row r="2380" spans="1:7" ht="13.5" thickBot="1">
      <c r="A2380" s="15"/>
      <c r="B2380" s="44" t="s">
        <v>69</v>
      </c>
      <c r="C2380" s="45"/>
      <c r="D2380" s="16"/>
      <c r="E2380" s="15"/>
      <c r="F2380" s="46">
        <f>F2337*15%</f>
        <v>158.1</v>
      </c>
      <c r="G2380" t="s">
        <v>70</v>
      </c>
    </row>
    <row r="2381" spans="1:7" ht="13.5" thickBot="1">
      <c r="A2381" s="36"/>
      <c r="B2381" s="37" t="s">
        <v>71</v>
      </c>
      <c r="C2381" s="47"/>
      <c r="D2381" s="20"/>
      <c r="E2381" s="15"/>
      <c r="F2381" s="33">
        <f>F2337*20%</f>
        <v>210.8</v>
      </c>
      <c r="G2381" t="s">
        <v>70</v>
      </c>
    </row>
    <row r="2382" spans="1:7" ht="13.5" thickBot="1">
      <c r="A2382" s="9" t="s">
        <v>72</v>
      </c>
      <c r="B2382" s="48" t="s">
        <v>73</v>
      </c>
      <c r="C2382" s="42"/>
      <c r="D2382" s="12"/>
      <c r="E2382" s="15"/>
      <c r="F2382" s="46">
        <f>F2337*5%</f>
        <v>52.7</v>
      </c>
      <c r="G2382" t="s">
        <v>70</v>
      </c>
    </row>
    <row r="2383" spans="1:7" ht="13.5" thickBot="1">
      <c r="A2383" s="9" t="s">
        <v>74</v>
      </c>
      <c r="B2383" s="49" t="s">
        <v>75</v>
      </c>
      <c r="C2383" s="45"/>
      <c r="D2383" s="16"/>
      <c r="E2383" s="15"/>
      <c r="F2383" s="33">
        <f>F2337*10%</f>
        <v>105.4</v>
      </c>
      <c r="G2383" t="s">
        <v>70</v>
      </c>
    </row>
    <row r="2384" spans="1:7" ht="13.5" thickBot="1">
      <c r="A2384" s="9" t="s">
        <v>76</v>
      </c>
      <c r="B2384" s="49" t="s">
        <v>77</v>
      </c>
      <c r="C2384" s="45"/>
      <c r="D2384" s="16"/>
      <c r="E2384" s="15"/>
      <c r="F2384" s="33">
        <f>F2337*5%</f>
        <v>52.7</v>
      </c>
      <c r="G2384" t="s">
        <v>70</v>
      </c>
    </row>
    <row r="2385" spans="1:7" ht="13.5" thickBot="1">
      <c r="A2385" s="9" t="s">
        <v>78</v>
      </c>
      <c r="B2385" s="49" t="s">
        <v>79</v>
      </c>
      <c r="C2385" s="45"/>
      <c r="D2385" s="16"/>
      <c r="E2385" s="15"/>
      <c r="F2385" s="33">
        <f>F2337*25%</f>
        <v>263.5</v>
      </c>
      <c r="G2385" t="s">
        <v>70</v>
      </c>
    </row>
    <row r="2386" spans="1:7" ht="13.5" thickBot="1">
      <c r="A2386" s="9" t="s">
        <v>80</v>
      </c>
      <c r="B2386" s="49" t="s">
        <v>81</v>
      </c>
      <c r="C2386" s="45"/>
      <c r="D2386" s="16"/>
      <c r="E2386" s="15"/>
      <c r="F2386" s="33">
        <f>D2337*45%</f>
        <v>18.971999999999998</v>
      </c>
      <c r="G2386" t="s">
        <v>63</v>
      </c>
    </row>
    <row r="2387" spans="1:7" ht="13.5" thickBot="1">
      <c r="A2387" s="9" t="s">
        <v>82</v>
      </c>
      <c r="B2387" s="50" t="s">
        <v>83</v>
      </c>
      <c r="C2387" s="47"/>
      <c r="D2387" s="20"/>
      <c r="E2387" s="15"/>
      <c r="F2387" s="7">
        <f>F2337*5%</f>
        <v>52.7</v>
      </c>
      <c r="G2387" t="s">
        <v>70</v>
      </c>
    </row>
    <row r="2388" spans="2:6" s="45" customFormat="1" ht="12.75">
      <c r="B2388" s="44"/>
      <c r="F2388" s="17"/>
    </row>
    <row r="2389" spans="2:6" s="45" customFormat="1" ht="12.75">
      <c r="B2389" s="44"/>
      <c r="F2389" s="17"/>
    </row>
    <row r="2390" spans="1:7" ht="12.75">
      <c r="A2390" s="1"/>
      <c r="B2390" s="1"/>
      <c r="C2390" s="1"/>
      <c r="D2390" s="1"/>
      <c r="E2390" s="1"/>
      <c r="F2390" s="1"/>
      <c r="G2390" s="1"/>
    </row>
    <row r="2391" spans="1:7" ht="12.75">
      <c r="A2391" s="108" t="s">
        <v>0</v>
      </c>
      <c r="B2391" s="108"/>
      <c r="C2391" s="108"/>
      <c r="D2391" s="108"/>
      <c r="E2391" s="108"/>
      <c r="F2391" s="108"/>
      <c r="G2391" s="108"/>
    </row>
    <row r="2392" spans="1:7" ht="12.75">
      <c r="A2392" s="108" t="s">
        <v>128</v>
      </c>
      <c r="B2392" s="108"/>
      <c r="C2392" s="108"/>
      <c r="D2392" s="108"/>
      <c r="E2392" s="108"/>
      <c r="F2392" s="108"/>
      <c r="G2392" s="108"/>
    </row>
    <row r="2393" spans="1:7" ht="12.75">
      <c r="A2393" s="1"/>
      <c r="B2393" s="1"/>
      <c r="C2393" s="1"/>
      <c r="D2393" s="1"/>
      <c r="E2393" s="1"/>
      <c r="F2393" s="1"/>
      <c r="G2393" s="1"/>
    </row>
    <row r="2395" spans="1:6" ht="12.75">
      <c r="A2395" s="2" t="s">
        <v>1</v>
      </c>
      <c r="D2395" s="2" t="s">
        <v>2</v>
      </c>
      <c r="F2395" s="2" t="s">
        <v>3</v>
      </c>
    </row>
    <row r="2396" ht="13.5" thickBot="1">
      <c r="A2396" s="3"/>
    </row>
    <row r="2397" spans="1:6" ht="13.5" thickBot="1">
      <c r="A2397" s="109" t="s">
        <v>4</v>
      </c>
      <c r="B2397" s="107"/>
      <c r="C2397" s="6" t="s">
        <v>5</v>
      </c>
      <c r="D2397" s="7">
        <v>44.08</v>
      </c>
      <c r="E2397" s="8" t="s">
        <v>6</v>
      </c>
      <c r="F2397" s="7">
        <v>1102</v>
      </c>
    </row>
    <row r="2398" spans="1:6" ht="13.5" thickBot="1">
      <c r="A2398" s="9" t="s">
        <v>7</v>
      </c>
      <c r="B2398" s="10"/>
      <c r="C2398" s="6" t="s">
        <v>8</v>
      </c>
      <c r="D2398" s="7">
        <f>F2398/25</f>
        <v>45.843199999999996</v>
      </c>
      <c r="E2398" s="8" t="s">
        <v>9</v>
      </c>
      <c r="F2398" s="7">
        <f>F2397*1.04</f>
        <v>1146.08</v>
      </c>
    </row>
    <row r="2399" spans="1:6" ht="13.5" thickBot="1">
      <c r="A2399" s="11" t="s">
        <v>10</v>
      </c>
      <c r="B2399" s="12"/>
      <c r="C2399" s="6" t="s">
        <v>11</v>
      </c>
      <c r="D2399" s="7">
        <f>F2399/25</f>
        <v>48.488</v>
      </c>
      <c r="E2399" s="8" t="s">
        <v>12</v>
      </c>
      <c r="F2399" s="7">
        <f>F2397*1.1</f>
        <v>1212.2</v>
      </c>
    </row>
    <row r="2400" spans="1:6" ht="13.5" thickBot="1">
      <c r="A2400" s="13" t="s">
        <v>13</v>
      </c>
      <c r="B2400" s="10"/>
      <c r="C2400" s="6" t="s">
        <v>14</v>
      </c>
      <c r="D2400" s="7">
        <f>F2400/25</f>
        <v>50.2512</v>
      </c>
      <c r="E2400" s="8" t="s">
        <v>15</v>
      </c>
      <c r="F2400" s="7">
        <f>F2397*1.14</f>
        <v>1256.28</v>
      </c>
    </row>
    <row r="2401" spans="1:4" ht="12.75">
      <c r="A2401" s="11" t="s">
        <v>16</v>
      </c>
      <c r="B2401" s="12"/>
      <c r="D2401" s="14"/>
    </row>
    <row r="2402" spans="1:4" ht="12.75">
      <c r="A2402" s="15" t="s">
        <v>17</v>
      </c>
      <c r="B2402" s="16"/>
      <c r="D2402" s="17"/>
    </row>
    <row r="2403" spans="1:4" ht="13.5" thickBot="1">
      <c r="A2403" s="15" t="s">
        <v>18</v>
      </c>
      <c r="B2403" s="16"/>
      <c r="D2403" s="18"/>
    </row>
    <row r="2404" spans="1:6" ht="13.5" thickBot="1">
      <c r="A2404" s="19" t="s">
        <v>19</v>
      </c>
      <c r="B2404" s="20"/>
      <c r="C2404" s="21" t="s">
        <v>20</v>
      </c>
      <c r="D2404" s="7">
        <f>F2404/25</f>
        <v>52.014399999999995</v>
      </c>
      <c r="E2404" s="21" t="s">
        <v>21</v>
      </c>
      <c r="F2404" s="22">
        <f>F2397*1.18</f>
        <v>1300.36</v>
      </c>
    </row>
    <row r="2405" spans="1:6" ht="13.5" thickBot="1">
      <c r="A2405" s="23" t="s">
        <v>22</v>
      </c>
      <c r="B2405" s="12"/>
      <c r="C2405" s="21" t="s">
        <v>23</v>
      </c>
      <c r="D2405" s="7">
        <f>F2405/25</f>
        <v>53.7776</v>
      </c>
      <c r="E2405" s="21" t="s">
        <v>24</v>
      </c>
      <c r="F2405" s="7">
        <f>F2397*1.22</f>
        <v>1344.44</v>
      </c>
    </row>
    <row r="2406" spans="1:6" ht="13.5" thickBot="1">
      <c r="A2406" s="24" t="s">
        <v>25</v>
      </c>
      <c r="B2406" s="20"/>
      <c r="C2406" s="25"/>
      <c r="D2406" s="17"/>
      <c r="E2406" s="25"/>
      <c r="F2406" s="26"/>
    </row>
    <row r="2407" spans="1:6" ht="13.5" thickBot="1">
      <c r="A2407" s="23" t="s">
        <v>26</v>
      </c>
      <c r="B2407" s="12"/>
      <c r="C2407" s="21" t="s">
        <v>27</v>
      </c>
      <c r="D2407" s="7">
        <f>F2407/25</f>
        <v>55.5408</v>
      </c>
      <c r="E2407" s="21" t="s">
        <v>28</v>
      </c>
      <c r="F2407" s="7">
        <f>F2397*1.26</f>
        <v>1388.52</v>
      </c>
    </row>
    <row r="2408" spans="1:6" ht="13.5" thickBot="1">
      <c r="A2408" s="24" t="s">
        <v>29</v>
      </c>
      <c r="B2408" s="20"/>
      <c r="C2408" s="25"/>
      <c r="D2408" s="27"/>
      <c r="E2408" s="25"/>
      <c r="F2408" s="26"/>
    </row>
    <row r="2409" spans="1:6" ht="13.5" thickBot="1">
      <c r="A2409" s="23" t="s">
        <v>30</v>
      </c>
      <c r="B2409" s="12"/>
      <c r="C2409" s="21" t="s">
        <v>31</v>
      </c>
      <c r="D2409" s="7">
        <f>F2409/25</f>
        <v>57.304</v>
      </c>
      <c r="E2409" s="21" t="s">
        <v>32</v>
      </c>
      <c r="F2409" s="7">
        <f>F2397*1.3</f>
        <v>1432.6000000000001</v>
      </c>
    </row>
    <row r="2410" spans="1:2" ht="12.75">
      <c r="A2410" s="28" t="s">
        <v>33</v>
      </c>
      <c r="B2410" s="16"/>
    </row>
    <row r="2411" spans="1:2" ht="13.5" thickBot="1">
      <c r="A2411" s="29" t="s">
        <v>34</v>
      </c>
      <c r="B2411" s="20"/>
    </row>
    <row r="2413" spans="1:2" ht="12.75">
      <c r="A2413" s="2" t="s">
        <v>35</v>
      </c>
      <c r="B2413" s="2"/>
    </row>
    <row r="2415" spans="1:6" ht="12.75">
      <c r="A2415" s="2" t="s">
        <v>36</v>
      </c>
      <c r="F2415" s="2" t="s">
        <v>37</v>
      </c>
    </row>
    <row r="2416" ht="13.5" thickBot="1"/>
    <row r="2417" spans="1:6" ht="13.5" thickBot="1">
      <c r="A2417" s="13" t="s">
        <v>38</v>
      </c>
      <c r="B2417" s="10"/>
      <c r="E2417" s="30" t="s">
        <v>39</v>
      </c>
      <c r="F2417" s="31">
        <v>1102</v>
      </c>
    </row>
    <row r="2418" spans="1:6" ht="13.5" thickBot="1">
      <c r="A2418" s="13" t="s">
        <v>40</v>
      </c>
      <c r="B2418" s="10"/>
      <c r="E2418" s="30" t="s">
        <v>41</v>
      </c>
      <c r="F2418" s="31">
        <f>F2417*1.04</f>
        <v>1146.08</v>
      </c>
    </row>
    <row r="2419" spans="1:6" ht="13.5" thickBot="1">
      <c r="A2419" s="13" t="s">
        <v>42</v>
      </c>
      <c r="B2419" s="10"/>
      <c r="E2419" s="30" t="s">
        <v>43</v>
      </c>
      <c r="F2419" s="31">
        <f>F2417*1.15</f>
        <v>1267.3</v>
      </c>
    </row>
    <row r="2420" spans="1:6" ht="13.5" thickBot="1">
      <c r="A2420" s="13" t="s">
        <v>44</v>
      </c>
      <c r="B2420" s="10"/>
      <c r="E2420" s="30" t="s">
        <v>45</v>
      </c>
      <c r="F2420" s="31">
        <f>F2417*1.2</f>
        <v>1322.3999999999999</v>
      </c>
    </row>
    <row r="2421" spans="1:6" ht="13.5" thickBot="1">
      <c r="A2421" s="13" t="s">
        <v>46</v>
      </c>
      <c r="B2421" s="10"/>
      <c r="E2421" s="30" t="s">
        <v>47</v>
      </c>
      <c r="F2421" s="31">
        <f>F2417*1.26</f>
        <v>1388.52</v>
      </c>
    </row>
    <row r="2422" spans="1:6" ht="13.5" thickBot="1">
      <c r="A2422" s="13" t="s">
        <v>48</v>
      </c>
      <c r="B2422" s="10"/>
      <c r="E2422" s="30" t="s">
        <v>49</v>
      </c>
      <c r="F2422" s="31">
        <f>F2417*1.3</f>
        <v>1432.6000000000001</v>
      </c>
    </row>
    <row r="2424" ht="12.75">
      <c r="A2424" t="s">
        <v>50</v>
      </c>
    </row>
    <row r="2425" ht="12.75">
      <c r="A2425" t="s">
        <v>119</v>
      </c>
    </row>
    <row r="2427" ht="12.75">
      <c r="A2427" s="2" t="s">
        <v>51</v>
      </c>
    </row>
    <row r="2429" ht="13.5" thickBot="1"/>
    <row r="2430" spans="1:7" ht="13.5" thickBot="1">
      <c r="A2430" s="9" t="s">
        <v>52</v>
      </c>
      <c r="B2430" s="106" t="s">
        <v>53</v>
      </c>
      <c r="C2430" s="106"/>
      <c r="D2430" s="107"/>
      <c r="E2430" s="15"/>
      <c r="F2430" s="33">
        <f>F2397*10%</f>
        <v>110.2</v>
      </c>
      <c r="G2430" t="s">
        <v>54</v>
      </c>
    </row>
    <row r="2431" spans="1:7" ht="13.5" thickBot="1">
      <c r="A2431" s="9" t="s">
        <v>55</v>
      </c>
      <c r="B2431" s="4" t="s">
        <v>56</v>
      </c>
      <c r="C2431" s="32"/>
      <c r="D2431" s="5"/>
      <c r="E2431" s="15"/>
      <c r="F2431" s="33">
        <f>D2397*6%</f>
        <v>2.6447999999999996</v>
      </c>
      <c r="G2431" t="s">
        <v>57</v>
      </c>
    </row>
    <row r="2432" spans="1:7" ht="13.5" thickBot="1">
      <c r="A2432" s="9" t="s">
        <v>58</v>
      </c>
      <c r="B2432" s="4" t="s">
        <v>59</v>
      </c>
      <c r="C2432" s="32"/>
      <c r="D2432" s="5"/>
      <c r="E2432" s="15"/>
      <c r="F2432" s="33">
        <f>D2397*20%</f>
        <v>8.816</v>
      </c>
      <c r="G2432" t="s">
        <v>57</v>
      </c>
    </row>
    <row r="2433" spans="1:7" ht="13.5" thickBot="1">
      <c r="A2433" s="9" t="s">
        <v>58</v>
      </c>
      <c r="B2433" s="106" t="s">
        <v>60</v>
      </c>
      <c r="C2433" s="106"/>
      <c r="D2433" s="107"/>
      <c r="E2433" s="15"/>
      <c r="F2433" s="33">
        <f>D2397*6%</f>
        <v>2.6447999999999996</v>
      </c>
      <c r="G2433" t="s">
        <v>57</v>
      </c>
    </row>
    <row r="2434" spans="1:7" ht="13.5" thickBot="1">
      <c r="A2434" s="11" t="s">
        <v>61</v>
      </c>
      <c r="B2434" s="34" t="s">
        <v>62</v>
      </c>
      <c r="C2434" s="34"/>
      <c r="D2434" s="35"/>
      <c r="E2434" s="15"/>
      <c r="F2434" s="33">
        <f>D2397*45%</f>
        <v>19.836</v>
      </c>
      <c r="G2434" t="s">
        <v>63</v>
      </c>
    </row>
    <row r="2435" spans="1:7" ht="13.5" thickBot="1">
      <c r="A2435" s="36"/>
      <c r="B2435" s="37" t="s">
        <v>64</v>
      </c>
      <c r="C2435" s="37"/>
      <c r="D2435" s="38"/>
      <c r="E2435" s="15"/>
      <c r="F2435" s="33">
        <f>D2397*20%</f>
        <v>8.816</v>
      </c>
      <c r="G2435" t="s">
        <v>65</v>
      </c>
    </row>
    <row r="2436" spans="1:7" ht="13.5" thickBot="1">
      <c r="A2436" s="9" t="s">
        <v>66</v>
      </c>
      <c r="B2436" s="32" t="s">
        <v>67</v>
      </c>
      <c r="C2436" s="39"/>
      <c r="D2436" s="10"/>
      <c r="E2436" s="15"/>
      <c r="F2436" s="40">
        <f>F2397*8.3%</f>
        <v>91.46600000000001</v>
      </c>
      <c r="G2436" t="s">
        <v>57</v>
      </c>
    </row>
    <row r="2437" spans="1:6" ht="13.5" thickBot="1">
      <c r="A2437" s="11" t="s">
        <v>66</v>
      </c>
      <c r="B2437" s="34" t="s">
        <v>68</v>
      </c>
      <c r="C2437" s="42"/>
      <c r="D2437" s="12"/>
      <c r="E2437" s="43"/>
      <c r="F2437" s="27"/>
    </row>
    <row r="2438" spans="1:7" ht="13.5" thickBot="1">
      <c r="A2438" s="15"/>
      <c r="B2438" s="44" t="s">
        <v>69</v>
      </c>
      <c r="C2438" s="45"/>
      <c r="D2438" s="16"/>
      <c r="E2438" s="15"/>
      <c r="F2438" s="46">
        <f>F2397*15%</f>
        <v>165.29999999999998</v>
      </c>
      <c r="G2438" t="s">
        <v>70</v>
      </c>
    </row>
    <row r="2439" spans="1:7" ht="13.5" thickBot="1">
      <c r="A2439" s="36"/>
      <c r="B2439" s="37" t="s">
        <v>71</v>
      </c>
      <c r="C2439" s="47"/>
      <c r="D2439" s="20"/>
      <c r="E2439" s="15"/>
      <c r="F2439" s="33">
        <f>F2397*20%</f>
        <v>220.4</v>
      </c>
      <c r="G2439" t="s">
        <v>70</v>
      </c>
    </row>
    <row r="2440" spans="1:7" ht="13.5" thickBot="1">
      <c r="A2440" s="9" t="s">
        <v>72</v>
      </c>
      <c r="B2440" s="48" t="s">
        <v>73</v>
      </c>
      <c r="C2440" s="42"/>
      <c r="D2440" s="12"/>
      <c r="E2440" s="15"/>
      <c r="F2440" s="46">
        <f>F2397*5%</f>
        <v>55.1</v>
      </c>
      <c r="G2440" t="s">
        <v>70</v>
      </c>
    </row>
    <row r="2441" spans="1:7" ht="13.5" thickBot="1">
      <c r="A2441" s="9" t="s">
        <v>74</v>
      </c>
      <c r="B2441" s="49" t="s">
        <v>75</v>
      </c>
      <c r="C2441" s="45"/>
      <c r="D2441" s="16"/>
      <c r="E2441" s="15"/>
      <c r="F2441" s="33">
        <f>F2397*10%</f>
        <v>110.2</v>
      </c>
      <c r="G2441" t="s">
        <v>70</v>
      </c>
    </row>
    <row r="2442" spans="1:7" ht="13.5" thickBot="1">
      <c r="A2442" s="9" t="s">
        <v>76</v>
      </c>
      <c r="B2442" s="49" t="s">
        <v>77</v>
      </c>
      <c r="C2442" s="45"/>
      <c r="D2442" s="16"/>
      <c r="E2442" s="15"/>
      <c r="F2442" s="33">
        <f>F2397*5%</f>
        <v>55.1</v>
      </c>
      <c r="G2442" t="s">
        <v>70</v>
      </c>
    </row>
    <row r="2443" spans="1:7" ht="13.5" thickBot="1">
      <c r="A2443" s="9" t="s">
        <v>78</v>
      </c>
      <c r="B2443" s="49" t="s">
        <v>79</v>
      </c>
      <c r="C2443" s="45"/>
      <c r="D2443" s="16"/>
      <c r="E2443" s="15"/>
      <c r="F2443" s="33">
        <f>F2397*25%</f>
        <v>275.5</v>
      </c>
      <c r="G2443" t="s">
        <v>70</v>
      </c>
    </row>
    <row r="2444" spans="1:7" ht="13.5" thickBot="1">
      <c r="A2444" s="9" t="s">
        <v>80</v>
      </c>
      <c r="B2444" s="49" t="s">
        <v>81</v>
      </c>
      <c r="C2444" s="45"/>
      <c r="D2444" s="16"/>
      <c r="E2444" s="15"/>
      <c r="F2444" s="33">
        <f>D2397*45%</f>
        <v>19.836</v>
      </c>
      <c r="G2444" t="s">
        <v>63</v>
      </c>
    </row>
    <row r="2445" spans="1:7" ht="13.5" thickBot="1">
      <c r="A2445" s="9" t="s">
        <v>82</v>
      </c>
      <c r="B2445" s="50" t="s">
        <v>83</v>
      </c>
      <c r="C2445" s="47"/>
      <c r="D2445" s="20"/>
      <c r="E2445" s="15"/>
      <c r="F2445" s="33">
        <f>F2397*5%</f>
        <v>55.1</v>
      </c>
      <c r="G2445" t="s">
        <v>70</v>
      </c>
    </row>
  </sheetData>
  <mergeCells count="205">
    <mergeCell ref="B43:D43"/>
    <mergeCell ref="A1:G1"/>
    <mergeCell ref="A2:G2"/>
    <mergeCell ref="A7:B7"/>
    <mergeCell ref="B40:D40"/>
    <mergeCell ref="B157:D157"/>
    <mergeCell ref="A58:G58"/>
    <mergeCell ref="A59:G59"/>
    <mergeCell ref="A64:B64"/>
    <mergeCell ref="B97:D97"/>
    <mergeCell ref="B100:D100"/>
    <mergeCell ref="A115:G115"/>
    <mergeCell ref="A116:G116"/>
    <mergeCell ref="A121:B121"/>
    <mergeCell ref="B154:D154"/>
    <mergeCell ref="A401:B401"/>
    <mergeCell ref="B434:D434"/>
    <mergeCell ref="B437:D437"/>
    <mergeCell ref="A171:G171"/>
    <mergeCell ref="A172:G172"/>
    <mergeCell ref="A177:B177"/>
    <mergeCell ref="B210:D210"/>
    <mergeCell ref="B213:D213"/>
    <mergeCell ref="B378:D378"/>
    <mergeCell ref="B381:D381"/>
    <mergeCell ref="A395:G395"/>
    <mergeCell ref="A396:G396"/>
    <mergeCell ref="B325:D325"/>
    <mergeCell ref="A339:G339"/>
    <mergeCell ref="A340:G340"/>
    <mergeCell ref="A345:B345"/>
    <mergeCell ref="B665:D665"/>
    <mergeCell ref="A227:G227"/>
    <mergeCell ref="A228:G228"/>
    <mergeCell ref="A233:B233"/>
    <mergeCell ref="B266:D266"/>
    <mergeCell ref="B269:D269"/>
    <mergeCell ref="A283:G283"/>
    <mergeCell ref="A284:G284"/>
    <mergeCell ref="A289:B289"/>
    <mergeCell ref="B322:D322"/>
    <mergeCell ref="A623:G623"/>
    <mergeCell ref="A624:G624"/>
    <mergeCell ref="A629:B629"/>
    <mergeCell ref="B662:D662"/>
    <mergeCell ref="A568:G568"/>
    <mergeCell ref="A573:B573"/>
    <mergeCell ref="B606:D606"/>
    <mergeCell ref="B609:D609"/>
    <mergeCell ref="A517:B517"/>
    <mergeCell ref="B550:D550"/>
    <mergeCell ref="B553:D553"/>
    <mergeCell ref="A567:G567"/>
    <mergeCell ref="A801:B801"/>
    <mergeCell ref="B834:D834"/>
    <mergeCell ref="B837:D837"/>
    <mergeCell ref="A455:G455"/>
    <mergeCell ref="A456:G456"/>
    <mergeCell ref="A461:B461"/>
    <mergeCell ref="B494:D494"/>
    <mergeCell ref="B497:D497"/>
    <mergeCell ref="A511:G511"/>
    <mergeCell ref="A512:G512"/>
    <mergeCell ref="B778:D778"/>
    <mergeCell ref="B781:D781"/>
    <mergeCell ref="A795:G795"/>
    <mergeCell ref="A796:G796"/>
    <mergeCell ref="B725:D725"/>
    <mergeCell ref="A739:G739"/>
    <mergeCell ref="A740:G740"/>
    <mergeCell ref="A745:B745"/>
    <mergeCell ref="A683:G683"/>
    <mergeCell ref="A684:G684"/>
    <mergeCell ref="A689:B689"/>
    <mergeCell ref="B722:D722"/>
    <mergeCell ref="A913:G913"/>
    <mergeCell ref="A919:B919"/>
    <mergeCell ref="B952:D952"/>
    <mergeCell ref="B955:D955"/>
    <mergeCell ref="A969:G969"/>
    <mergeCell ref="A970:G970"/>
    <mergeCell ref="A975:B975"/>
    <mergeCell ref="B1008:D1008"/>
    <mergeCell ref="B1011:D1011"/>
    <mergeCell ref="B1067:D1067"/>
    <mergeCell ref="A857:G857"/>
    <mergeCell ref="A858:G858"/>
    <mergeCell ref="A863:B863"/>
    <mergeCell ref="B896:D896"/>
    <mergeCell ref="B899:D899"/>
    <mergeCell ref="A914:G914"/>
    <mergeCell ref="A1025:G1025"/>
    <mergeCell ref="A1026:G1026"/>
    <mergeCell ref="A1031:B1031"/>
    <mergeCell ref="B1064:D1064"/>
    <mergeCell ref="B1181:D1181"/>
    <mergeCell ref="A1082:G1082"/>
    <mergeCell ref="A1083:G1083"/>
    <mergeCell ref="A1088:B1088"/>
    <mergeCell ref="B1121:D1121"/>
    <mergeCell ref="B1124:D1124"/>
    <mergeCell ref="B1352:D1352"/>
    <mergeCell ref="A1253:G1253"/>
    <mergeCell ref="A1254:G1254"/>
    <mergeCell ref="A1259:B1259"/>
    <mergeCell ref="B1292:D1292"/>
    <mergeCell ref="B1295:D1295"/>
    <mergeCell ref="A1310:G1310"/>
    <mergeCell ref="A1311:G1311"/>
    <mergeCell ref="A1316:B1316"/>
    <mergeCell ref="B1349:D1349"/>
    <mergeCell ref="B2194:D2194"/>
    <mergeCell ref="B2197:D2197"/>
    <mergeCell ref="A1855:G1855"/>
    <mergeCell ref="A1856:G1856"/>
    <mergeCell ref="A1861:B1861"/>
    <mergeCell ref="B1894:D1894"/>
    <mergeCell ref="B1897:D1897"/>
    <mergeCell ref="B1840:D1840"/>
    <mergeCell ref="A1980:G1980"/>
    <mergeCell ref="A1981:G1981"/>
    <mergeCell ref="A1986:B1986"/>
    <mergeCell ref="A1798:G1798"/>
    <mergeCell ref="A1799:G1799"/>
    <mergeCell ref="A1804:B1804"/>
    <mergeCell ref="B1837:D1837"/>
    <mergeCell ref="A1368:G1368"/>
    <mergeCell ref="A1369:G1369"/>
    <mergeCell ref="A1374:B1374"/>
    <mergeCell ref="B1407:D1407"/>
    <mergeCell ref="B1410:D1410"/>
    <mergeCell ref="A1429:G1429"/>
    <mergeCell ref="A1430:G1430"/>
    <mergeCell ref="A1435:B1435"/>
    <mergeCell ref="B1468:D1468"/>
    <mergeCell ref="B1471:D1471"/>
    <mergeCell ref="A1490:G1490"/>
    <mergeCell ref="A1491:G1491"/>
    <mergeCell ref="A1496:B1496"/>
    <mergeCell ref="B1529:D1529"/>
    <mergeCell ref="B1532:D1532"/>
    <mergeCell ref="A1196:G1196"/>
    <mergeCell ref="A1197:G1197"/>
    <mergeCell ref="A1202:B1202"/>
    <mergeCell ref="B1235:D1235"/>
    <mergeCell ref="B1238:D1238"/>
    <mergeCell ref="A1139:G1139"/>
    <mergeCell ref="A1140:G1140"/>
    <mergeCell ref="A1145:B1145"/>
    <mergeCell ref="B1178:D1178"/>
    <mergeCell ref="A1554:G1554"/>
    <mergeCell ref="A1555:G1555"/>
    <mergeCell ref="A1560:B1560"/>
    <mergeCell ref="B1593:D1593"/>
    <mergeCell ref="B1596:D1596"/>
    <mergeCell ref="A1615:G1615"/>
    <mergeCell ref="A1616:G1616"/>
    <mergeCell ref="A1621:B1621"/>
    <mergeCell ref="B1654:D1654"/>
    <mergeCell ref="B1657:D1657"/>
    <mergeCell ref="A1676:G1676"/>
    <mergeCell ref="A1677:G1677"/>
    <mergeCell ref="A1682:B1682"/>
    <mergeCell ref="B1715:D1715"/>
    <mergeCell ref="B1718:D1718"/>
    <mergeCell ref="A1737:G1737"/>
    <mergeCell ref="A1738:G1738"/>
    <mergeCell ref="A1743:B1743"/>
    <mergeCell ref="B1776:D1776"/>
    <mergeCell ref="B1779:D1779"/>
    <mergeCell ref="B2019:D2019"/>
    <mergeCell ref="B2022:D2022"/>
    <mergeCell ref="A2213:G2213"/>
    <mergeCell ref="A2214:G2214"/>
    <mergeCell ref="A2037:G2037"/>
    <mergeCell ref="A2038:G2038"/>
    <mergeCell ref="A2043:B2043"/>
    <mergeCell ref="B2076:D2076"/>
    <mergeCell ref="B2079:D2079"/>
    <mergeCell ref="A2095:G2095"/>
    <mergeCell ref="A2219:B2219"/>
    <mergeCell ref="B2252:D2252"/>
    <mergeCell ref="B2255:D2255"/>
    <mergeCell ref="A2331:G2331"/>
    <mergeCell ref="A2332:G2332"/>
    <mergeCell ref="A2271:G2271"/>
    <mergeCell ref="A2272:G2272"/>
    <mergeCell ref="A2277:B2277"/>
    <mergeCell ref="B2312:D2312"/>
    <mergeCell ref="B2315:D2315"/>
    <mergeCell ref="A2337:B2337"/>
    <mergeCell ref="B2372:D2372"/>
    <mergeCell ref="B2375:D2375"/>
    <mergeCell ref="A2096:G2096"/>
    <mergeCell ref="A2101:B2101"/>
    <mergeCell ref="B2134:D2134"/>
    <mergeCell ref="B2137:D2137"/>
    <mergeCell ref="A2153:G2153"/>
    <mergeCell ref="A2154:G2154"/>
    <mergeCell ref="A2159:B2159"/>
    <mergeCell ref="B2433:D2433"/>
    <mergeCell ref="A2391:G2391"/>
    <mergeCell ref="A2392:G2392"/>
    <mergeCell ref="A2397:B2397"/>
    <mergeCell ref="B2430:D2430"/>
  </mergeCells>
  <printOptions/>
  <pageMargins left="0.7874015748031497" right="0.3937007874015748" top="0.3937007874015748" bottom="0.393700787401574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FOEVA</dc:creator>
  <cp:keywords/>
  <dc:description/>
  <cp:lastModifiedBy>Foeva</cp:lastModifiedBy>
  <cp:lastPrinted>2009-09-18T15:09:06Z</cp:lastPrinted>
  <dcterms:created xsi:type="dcterms:W3CDTF">2005-07-18T19:24:00Z</dcterms:created>
  <dcterms:modified xsi:type="dcterms:W3CDTF">2009-09-23T14:48:48Z</dcterms:modified>
  <cp:category/>
  <cp:version/>
  <cp:contentType/>
  <cp:contentStatus/>
</cp:coreProperties>
</file>